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oals Overview" sheetId="1" state="visible" r:id="rId1"/>
    <sheet xmlns:r="http://schemas.openxmlformats.org/officeDocument/2006/relationships" name="Monthly Progress" sheetId="2" state="visible" r:id="rId2"/>
    <sheet xmlns:r="http://schemas.openxmlformats.org/officeDocument/2006/relationships" name="Savings Projectio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.00"/>
    <numFmt numFmtId="165" formatCode="0.0%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12"/>
      <u val="single"/>
    </font>
    <font>
      <name val="Calibri"/>
      <b val="1"/>
      <color rgb="00FFFFFF"/>
      <sz val="16"/>
    </font>
    <font>
      <name val="Calibri"/>
      <i val="1"/>
      <color rgb="00FFFFFF"/>
      <sz val="10"/>
    </font>
    <font>
      <name val="Calibri"/>
      <b val="1"/>
      <color rgb="00FFFFFF"/>
      <sz val="11"/>
    </font>
    <font>
      <name val="Calibri"/>
      <b val="1"/>
      <color rgb="00111827"/>
      <sz val="11"/>
    </font>
    <font>
      <name val="Calibri"/>
      <color rgb="00111827"/>
      <sz val="11"/>
    </font>
  </fonts>
  <fills count="7">
    <fill>
      <patternFill/>
    </fill>
    <fill>
      <patternFill patternType="gray125"/>
    </fill>
    <fill>
      <patternFill patternType="solid">
        <fgColor rgb="001E40AF"/>
        <bgColor rgb="001E40AF"/>
      </patternFill>
    </fill>
    <fill>
      <patternFill patternType="solid">
        <fgColor rgb="0010B981"/>
        <bgColor rgb="0010B981"/>
      </patternFill>
    </fill>
    <fill>
      <patternFill patternType="solid">
        <fgColor rgb="00F3F4F6"/>
        <bgColor rgb="00F3F4F6"/>
      </patternFill>
    </fill>
    <fill>
      <patternFill patternType="solid">
        <fgColor rgb="00FFFFFF"/>
        <bgColor rgb="00FFFFFF"/>
      </patternFill>
    </fill>
    <fill>
      <patternFill patternType="solid">
        <fgColor rgb="00D1FAE5"/>
        <bgColor rgb="00D1FAE5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2" borderId="0" pivotButton="0" quotePrefix="0" xfId="0"/>
    <xf numFmtId="0" fontId="5" fillId="4" borderId="0" applyAlignment="1" pivotButton="0" quotePrefix="0" xfId="0">
      <alignment horizontal="center" vertical="center"/>
    </xf>
    <xf numFmtId="0" fontId="6" fillId="5" borderId="1" pivotButton="0" quotePrefix="0" xfId="0"/>
    <xf numFmtId="164" fontId="6" fillId="5" borderId="1" pivotButton="0" quotePrefix="0" xfId="0"/>
    <xf numFmtId="165" fontId="6" fillId="5" borderId="1" pivotButton="0" quotePrefix="0" xfId="0"/>
    <xf numFmtId="0" fontId="6" fillId="5" borderId="1" applyAlignment="1" pivotButton="0" quotePrefix="0" xfId="0">
      <alignment horizontal="center" vertical="center"/>
    </xf>
    <xf numFmtId="0" fontId="6" fillId="4" borderId="1" pivotButton="0" quotePrefix="0" xfId="0"/>
    <xf numFmtId="164" fontId="6" fillId="4" borderId="1" pivotButton="0" quotePrefix="0" xfId="0"/>
    <xf numFmtId="165" fontId="6" fillId="4" borderId="1" pivotButton="0" quotePrefix="0" xfId="0"/>
    <xf numFmtId="0" fontId="6" fillId="4" borderId="1" applyAlignment="1" pivotButton="0" quotePrefix="0" xfId="0">
      <alignment horizontal="center" vertical="center"/>
    </xf>
    <xf numFmtId="0" fontId="5" fillId="0" borderId="0" pivotButton="0" quotePrefix="0" xfId="0"/>
    <xf numFmtId="164" fontId="5" fillId="0" borderId="0" pivotButton="0" quotePrefix="0" xfId="0"/>
    <xf numFmtId="0" fontId="6" fillId="0" borderId="0" pivotButton="0" quotePrefix="0" xfId="0"/>
    <xf numFmtId="0" fontId="6" fillId="6" borderId="0" pivotButton="0" quotePrefix="0" xfId="0"/>
  </cellXfs>
  <cellStyles count="1">
    <cellStyle name="Normal" xfId="0" builtinId="0" hidden="0"/>
  </cellStyles>
  <dxfs count="3">
    <dxf>
      <font>
        <b val="1"/>
        <color rgb="00047857"/>
      </font>
      <fill>
        <patternFill patternType="solid">
          <fgColor rgb="00D1FAE5"/>
          <bgColor rgb="00D1FAE5"/>
        </patternFill>
      </fill>
    </dxf>
    <dxf>
      <font>
        <b val="1"/>
        <color rgb="00B45309"/>
      </font>
      <fill>
        <patternFill patternType="solid">
          <fgColor rgb="00FEF3C7"/>
          <bgColor rgb="00FEF3C7"/>
        </patternFill>
      </fill>
    </dxf>
    <dxf>
      <font>
        <b val="1"/>
        <color rgb="001E40AF"/>
      </font>
      <fill>
        <patternFill patternType="solid">
          <fgColor rgb="00DBEAFE"/>
          <bgColor rgb="00DBEAF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Savings Goals Progress Projection</a:t>
            </a:r>
          </a:p>
        </rich>
      </tx>
    </title>
    <plotArea>
      <lineChart>
        <grouping val="standard"/>
        <ser>
          <idx val="0"/>
          <order val="0"/>
          <tx>
            <strRef>
              <f>'Savings Projection'!AA1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'Savings Projection'!$Z$2:$Z$14</f>
            </numRef>
          </cat>
          <val>
            <numRef>
              <f>'Savings Projection'!$AA$2:$AA$14</f>
            </numRef>
          </val>
        </ser>
        <ser>
          <idx val="1"/>
          <order val="1"/>
          <tx>
            <strRef>
              <f>'Savings Projection'!AB1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'Savings Projection'!$Z$2:$Z$14</f>
            </numRef>
          </cat>
          <val>
            <numRef>
              <f>'Savings Projection'!$AB$2:$AB$14</f>
            </numRef>
          </val>
        </ser>
        <ser>
          <idx val="2"/>
          <order val="2"/>
          <tx>
            <strRef>
              <f>'Savings Projection'!AC1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'Savings Projection'!$Z$2:$Z$14</f>
            </numRef>
          </cat>
          <val>
            <numRef>
              <f>'Savings Projection'!$AC$2:$AC$14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24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G20"/>
  <sheetViews>
    <sheetView workbookViewId="0">
      <selection activeCell="A1" sqref="A1"/>
    </sheetView>
  </sheetViews>
  <sheetFormatPr baseColWidth="8" defaultRowHeight="15"/>
  <cols>
    <col width="47" customWidth="1" min="1" max="1"/>
    <col width="17" customWidth="1" min="2" max="2"/>
    <col width="18" customWidth="1" min="3" max="3"/>
    <col width="21" customWidth="1" min="4" max="4"/>
    <col width="24" customWidth="1" min="5" max="5"/>
    <col width="15" customWidth="1" min="6" max="6"/>
    <col width="14" customWidth="1" min="7" max="7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SAVINGS GOAL TRACKER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4" t="inlineStr">
        <is>
          <t>SAVINGS GOALS OVERVIEW</t>
        </is>
      </c>
    </row>
    <row r="6"/>
    <row r="7" ht="20" customHeight="1">
      <c r="A7" s="5" t="inlineStr">
        <is>
          <t>Goal Name</t>
        </is>
      </c>
      <c r="B7" s="5" t="inlineStr">
        <is>
          <t>Target Amount</t>
        </is>
      </c>
      <c r="C7" s="5" t="inlineStr">
        <is>
          <t>Current Amount</t>
        </is>
      </c>
      <c r="D7" s="5" t="inlineStr">
        <is>
          <t>Interest Rate (%)</t>
        </is>
      </c>
      <c r="E7" s="5" t="inlineStr">
        <is>
          <t>Monthly Contribution</t>
        </is>
      </c>
      <c r="F7" s="5" t="inlineStr">
        <is>
          <t>Target Date</t>
        </is>
      </c>
      <c r="G7" s="5" t="inlineStr">
        <is>
          <t>Status</t>
        </is>
      </c>
    </row>
    <row r="8"/>
    <row r="9">
      <c r="A9" s="6" t="inlineStr">
        <is>
          <t>House Down Payment</t>
        </is>
      </c>
      <c r="B9" s="7" t="n">
        <v>50000</v>
      </c>
      <c r="C9" s="7" t="n">
        <v>12000</v>
      </c>
      <c r="D9" s="8" t="n">
        <v>0.045</v>
      </c>
      <c r="E9" s="7" t="n">
        <v>1200</v>
      </c>
      <c r="F9" s="6" t="inlineStr">
        <is>
          <t>2029-06</t>
        </is>
      </c>
      <c r="G9" s="9">
        <f>IF(A9="","",IF(C9&gt;=B9,"Complete",IF(E9=0,"At Risk","On Track")))</f>
        <v/>
      </c>
    </row>
    <row r="10">
      <c r="A10" s="10" t="inlineStr">
        <is>
          <t>Car Replacement</t>
        </is>
      </c>
      <c r="B10" s="11" t="n">
        <v>15000</v>
      </c>
      <c r="C10" s="11" t="n">
        <v>4500</v>
      </c>
      <c r="D10" s="12" t="n">
        <v>0.04</v>
      </c>
      <c r="E10" s="11" t="n">
        <v>400</v>
      </c>
      <c r="F10" s="10" t="inlineStr">
        <is>
          <t>2028-03</t>
        </is>
      </c>
      <c r="G10" s="13">
        <f>IF(A10="","",IF(C10&gt;=B10,"Complete",IF(E10=0,"At Risk","On Track")))</f>
        <v/>
      </c>
    </row>
    <row r="11">
      <c r="A11" s="6" t="inlineStr">
        <is>
          <t>Vacation Fund</t>
        </is>
      </c>
      <c r="B11" s="7" t="n">
        <v>4000</v>
      </c>
      <c r="C11" s="7" t="n">
        <v>1500</v>
      </c>
      <c r="D11" s="8" t="n">
        <v>0.035</v>
      </c>
      <c r="E11" s="7" t="n">
        <v>300</v>
      </c>
      <c r="F11" s="6" t="inlineStr">
        <is>
          <t>2027-02</t>
        </is>
      </c>
      <c r="G11" s="9">
        <f>IF(A11="","",IF(C11&gt;=B11,"Complete",IF(E11=0,"At Risk","On Track")))</f>
        <v/>
      </c>
    </row>
    <row r="12">
      <c r="A12" s="10" t="inlineStr">
        <is>
          <t>Emergency Buffer</t>
        </is>
      </c>
      <c r="B12" s="11" t="n">
        <v>10000</v>
      </c>
      <c r="C12" s="11" t="n">
        <v>10000</v>
      </c>
      <c r="D12" s="12" t="n">
        <v>0.045</v>
      </c>
      <c r="E12" s="11" t="n">
        <v>0</v>
      </c>
      <c r="F12" s="10" t="inlineStr">
        <is>
          <t>2026-06</t>
        </is>
      </c>
      <c r="G12" s="13">
        <f>IF(A12="","",IF(C12&gt;=B12,"Complete",IF(E12=0,"At Risk","On Track")))</f>
        <v/>
      </c>
    </row>
    <row r="13">
      <c r="A13" s="6" t="inlineStr"/>
      <c r="B13" s="7" t="n">
        <v>0</v>
      </c>
      <c r="C13" s="7" t="n">
        <v>0</v>
      </c>
      <c r="D13" s="8" t="n">
        <v>0</v>
      </c>
      <c r="E13" s="7" t="n">
        <v>0</v>
      </c>
      <c r="F13" s="6" t="inlineStr"/>
      <c r="G13" s="9">
        <f>IF(A13="","",IF(C13&gt;=B13,"Complete",IF(E13=0,"At Risk","On Track")))</f>
        <v/>
      </c>
    </row>
    <row r="14"/>
    <row r="15">
      <c r="A15" s="4" t="inlineStr">
        <is>
          <t>GOALS SUMMARY</t>
        </is>
      </c>
    </row>
    <row r="16"/>
    <row r="17">
      <c r="A17" s="14" t="inlineStr">
        <is>
          <t>Total Target Amount:</t>
        </is>
      </c>
      <c r="B17" s="15">
        <f>SUM(B9:B13)</f>
        <v/>
      </c>
    </row>
    <row r="18">
      <c r="A18" s="14" t="inlineStr">
        <is>
          <t>Total Currently Saved:</t>
        </is>
      </c>
      <c r="B18" s="15">
        <f>SUM(C9:C13)</f>
        <v/>
      </c>
    </row>
    <row r="19">
      <c r="A19" s="14" t="inlineStr">
        <is>
          <t>Total Monthly Contributions:</t>
        </is>
      </c>
      <c r="B19" s="15">
        <f>SUM(E9:E13)</f>
        <v/>
      </c>
    </row>
    <row r="20">
      <c r="A20" s="14" t="inlineStr">
        <is>
          <t>Amount Still Needed:</t>
        </is>
      </c>
      <c r="B20" s="15">
        <f>B17-B18</f>
        <v/>
      </c>
    </row>
  </sheetData>
  <mergeCells count="5">
    <mergeCell ref="A1:G1"/>
    <mergeCell ref="A3:G3"/>
    <mergeCell ref="A2:G2"/>
    <mergeCell ref="A15:G15"/>
    <mergeCell ref="A5:G5"/>
  </mergeCells>
  <conditionalFormatting sqref="G9:G13">
    <cfRule type="cellIs" priority="1" operator="equal" dxfId="0">
      <formula>"On Track"</formula>
    </cfRule>
    <cfRule type="cellIs" priority="2" operator="equal" dxfId="1">
      <formula>"At Risk"</formula>
    </cfRule>
    <cfRule type="cellIs" priority="3" operator="equal" dxfId="2">
      <formula>"Complete"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A1:H32"/>
  <sheetViews>
    <sheetView workbookViewId="0">
      <selection activeCell="A1" sqref="A1"/>
    </sheetView>
  </sheetViews>
  <sheetFormatPr baseColWidth="8" defaultRowHeight="15"/>
  <cols>
    <col width="47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7" customWidth="1" min="7" max="7"/>
    <col width="17" customWidth="1" min="8" max="8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SAVINGS GOAL TRACKER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4" t="inlineStr">
        <is>
          <t>MONTHLY PROGRESS TRACKER</t>
        </is>
      </c>
    </row>
    <row r="6"/>
    <row r="7" ht="20" customHeight="1">
      <c r="A7" s="5" t="inlineStr">
        <is>
          <t>Month</t>
        </is>
      </c>
      <c r="B7" s="5" t="inlineStr">
        <is>
          <t>Goal 1</t>
        </is>
      </c>
      <c r="C7" s="5" t="inlineStr">
        <is>
          <t>Goal 2</t>
        </is>
      </c>
      <c r="D7" s="5" t="inlineStr">
        <is>
          <t>Goal 3</t>
        </is>
      </c>
      <c r="E7" s="5" t="inlineStr">
        <is>
          <t>Goal 4</t>
        </is>
      </c>
      <c r="F7" s="5" t="inlineStr">
        <is>
          <t>Goal 5</t>
        </is>
      </c>
      <c r="G7" s="5" t="inlineStr">
        <is>
          <t>Total Monthly</t>
        </is>
      </c>
      <c r="H7" s="5" t="inlineStr">
        <is>
          <t>Running Total</t>
        </is>
      </c>
    </row>
    <row r="8"/>
    <row r="9">
      <c r="A9" s="6" t="inlineStr">
        <is>
          <t>Jan 2026</t>
        </is>
      </c>
      <c r="B9" s="7">
        <f>'Goals Overview'!$E$9</f>
        <v/>
      </c>
      <c r="C9" s="7">
        <f>'Goals Overview'!$E$10</f>
        <v/>
      </c>
      <c r="D9" s="7">
        <f>'Goals Overview'!$E$11</f>
        <v/>
      </c>
      <c r="E9" s="7">
        <f>'Goals Overview'!$E$12</f>
        <v/>
      </c>
      <c r="F9" s="7">
        <f>'Goals Overview'!$E$13</f>
        <v/>
      </c>
      <c r="G9" s="7">
        <f>SUM(B9:F9)</f>
        <v/>
      </c>
      <c r="H9" s="7">
        <f>SUM('Goals Overview'!C9:C13)+G9</f>
        <v/>
      </c>
    </row>
    <row r="10">
      <c r="A10" s="10" t="inlineStr">
        <is>
          <t>Feb 2026</t>
        </is>
      </c>
      <c r="B10" s="11">
        <f>'Goals Overview'!$E$9</f>
        <v/>
      </c>
      <c r="C10" s="11">
        <f>'Goals Overview'!$E$10</f>
        <v/>
      </c>
      <c r="D10" s="11">
        <f>'Goals Overview'!$E$11</f>
        <v/>
      </c>
      <c r="E10" s="11">
        <f>'Goals Overview'!$E$12</f>
        <v/>
      </c>
      <c r="F10" s="11">
        <f>'Goals Overview'!$E$13</f>
        <v/>
      </c>
      <c r="G10" s="11">
        <f>SUM(B10:F10)</f>
        <v/>
      </c>
      <c r="H10" s="11">
        <f>H9+G10</f>
        <v/>
      </c>
    </row>
    <row r="11">
      <c r="A11" s="6" t="inlineStr">
        <is>
          <t>Mar 2026</t>
        </is>
      </c>
      <c r="B11" s="7">
        <f>'Goals Overview'!$E$9</f>
        <v/>
      </c>
      <c r="C11" s="7">
        <f>'Goals Overview'!$E$10</f>
        <v/>
      </c>
      <c r="D11" s="7">
        <f>'Goals Overview'!$E$11</f>
        <v/>
      </c>
      <c r="E11" s="7">
        <f>'Goals Overview'!$E$12</f>
        <v/>
      </c>
      <c r="F11" s="7">
        <f>'Goals Overview'!$E$13</f>
        <v/>
      </c>
      <c r="G11" s="7">
        <f>SUM(B11:F11)</f>
        <v/>
      </c>
      <c r="H11" s="7">
        <f>H10+G11</f>
        <v/>
      </c>
    </row>
    <row r="12">
      <c r="A12" s="10" t="inlineStr">
        <is>
          <t>Apr 2026</t>
        </is>
      </c>
      <c r="B12" s="11">
        <f>'Goals Overview'!$E$9</f>
        <v/>
      </c>
      <c r="C12" s="11">
        <f>'Goals Overview'!$E$10</f>
        <v/>
      </c>
      <c r="D12" s="11">
        <f>'Goals Overview'!$E$11</f>
        <v/>
      </c>
      <c r="E12" s="11">
        <f>'Goals Overview'!$E$12</f>
        <v/>
      </c>
      <c r="F12" s="11">
        <f>'Goals Overview'!$E$13</f>
        <v/>
      </c>
      <c r="G12" s="11">
        <f>SUM(B12:F12)</f>
        <v/>
      </c>
      <c r="H12" s="11">
        <f>H11+G12</f>
        <v/>
      </c>
    </row>
    <row r="13">
      <c r="A13" s="6" t="inlineStr">
        <is>
          <t>May 2026</t>
        </is>
      </c>
      <c r="B13" s="7">
        <f>'Goals Overview'!$E$9</f>
        <v/>
      </c>
      <c r="C13" s="7">
        <f>'Goals Overview'!$E$10</f>
        <v/>
      </c>
      <c r="D13" s="7">
        <f>'Goals Overview'!$E$11</f>
        <v/>
      </c>
      <c r="E13" s="7">
        <f>'Goals Overview'!$E$12</f>
        <v/>
      </c>
      <c r="F13" s="7">
        <f>'Goals Overview'!$E$13</f>
        <v/>
      </c>
      <c r="G13" s="7">
        <f>SUM(B13:F13)</f>
        <v/>
      </c>
      <c r="H13" s="7">
        <f>H12+G13</f>
        <v/>
      </c>
    </row>
    <row r="14">
      <c r="A14" s="10" t="inlineStr">
        <is>
          <t>Jun 2026</t>
        </is>
      </c>
      <c r="B14" s="11">
        <f>'Goals Overview'!$E$9</f>
        <v/>
      </c>
      <c r="C14" s="11">
        <f>'Goals Overview'!$E$10</f>
        <v/>
      </c>
      <c r="D14" s="11">
        <f>'Goals Overview'!$E$11</f>
        <v/>
      </c>
      <c r="E14" s="11">
        <f>'Goals Overview'!$E$12</f>
        <v/>
      </c>
      <c r="F14" s="11">
        <f>'Goals Overview'!$E$13</f>
        <v/>
      </c>
      <c r="G14" s="11">
        <f>SUM(B14:F14)</f>
        <v/>
      </c>
      <c r="H14" s="11">
        <f>H13+G14</f>
        <v/>
      </c>
    </row>
    <row r="15">
      <c r="A15" s="6" t="inlineStr">
        <is>
          <t>Jul 2026</t>
        </is>
      </c>
      <c r="B15" s="7">
        <f>'Goals Overview'!$E$9</f>
        <v/>
      </c>
      <c r="C15" s="7">
        <f>'Goals Overview'!$E$10</f>
        <v/>
      </c>
      <c r="D15" s="7">
        <f>'Goals Overview'!$E$11</f>
        <v/>
      </c>
      <c r="E15" s="7">
        <f>'Goals Overview'!$E$12</f>
        <v/>
      </c>
      <c r="F15" s="7">
        <f>'Goals Overview'!$E$13</f>
        <v/>
      </c>
      <c r="G15" s="7">
        <f>SUM(B15:F15)</f>
        <v/>
      </c>
      <c r="H15" s="7">
        <f>H14+G15</f>
        <v/>
      </c>
    </row>
    <row r="16">
      <c r="A16" s="10" t="inlineStr">
        <is>
          <t>Aug 2026</t>
        </is>
      </c>
      <c r="B16" s="11">
        <f>'Goals Overview'!$E$9</f>
        <v/>
      </c>
      <c r="C16" s="11">
        <f>'Goals Overview'!$E$10</f>
        <v/>
      </c>
      <c r="D16" s="11">
        <f>'Goals Overview'!$E$11</f>
        <v/>
      </c>
      <c r="E16" s="11">
        <f>'Goals Overview'!$E$12</f>
        <v/>
      </c>
      <c r="F16" s="11">
        <f>'Goals Overview'!$E$13</f>
        <v/>
      </c>
      <c r="G16" s="11">
        <f>SUM(B16:F16)</f>
        <v/>
      </c>
      <c r="H16" s="11">
        <f>H15+G16</f>
        <v/>
      </c>
    </row>
    <row r="17">
      <c r="A17" s="6" t="inlineStr">
        <is>
          <t>Sep 2026</t>
        </is>
      </c>
      <c r="B17" s="7">
        <f>'Goals Overview'!$E$9</f>
        <v/>
      </c>
      <c r="C17" s="7">
        <f>'Goals Overview'!$E$10</f>
        <v/>
      </c>
      <c r="D17" s="7">
        <f>'Goals Overview'!$E$11</f>
        <v/>
      </c>
      <c r="E17" s="7">
        <f>'Goals Overview'!$E$12</f>
        <v/>
      </c>
      <c r="F17" s="7">
        <f>'Goals Overview'!$E$13</f>
        <v/>
      </c>
      <c r="G17" s="7">
        <f>SUM(B17:F17)</f>
        <v/>
      </c>
      <c r="H17" s="7">
        <f>H16+G17</f>
        <v/>
      </c>
    </row>
    <row r="18">
      <c r="A18" s="10" t="inlineStr">
        <is>
          <t>Oct 2026</t>
        </is>
      </c>
      <c r="B18" s="11">
        <f>'Goals Overview'!$E$9</f>
        <v/>
      </c>
      <c r="C18" s="11">
        <f>'Goals Overview'!$E$10</f>
        <v/>
      </c>
      <c r="D18" s="11">
        <f>'Goals Overview'!$E$11</f>
        <v/>
      </c>
      <c r="E18" s="11">
        <f>'Goals Overview'!$E$12</f>
        <v/>
      </c>
      <c r="F18" s="11">
        <f>'Goals Overview'!$E$13</f>
        <v/>
      </c>
      <c r="G18" s="11">
        <f>SUM(B18:F18)</f>
        <v/>
      </c>
      <c r="H18" s="11">
        <f>H17+G18</f>
        <v/>
      </c>
    </row>
    <row r="19">
      <c r="A19" s="6" t="inlineStr">
        <is>
          <t>Nov 2026</t>
        </is>
      </c>
      <c r="B19" s="7">
        <f>'Goals Overview'!$E$9</f>
        <v/>
      </c>
      <c r="C19" s="7">
        <f>'Goals Overview'!$E$10</f>
        <v/>
      </c>
      <c r="D19" s="7">
        <f>'Goals Overview'!$E$11</f>
        <v/>
      </c>
      <c r="E19" s="7">
        <f>'Goals Overview'!$E$12</f>
        <v/>
      </c>
      <c r="F19" s="7">
        <f>'Goals Overview'!$E$13</f>
        <v/>
      </c>
      <c r="G19" s="7">
        <f>SUM(B19:F19)</f>
        <v/>
      </c>
      <c r="H19" s="7">
        <f>H18+G19</f>
        <v/>
      </c>
    </row>
    <row r="20">
      <c r="A20" s="10" t="inlineStr">
        <is>
          <t>Dec 2026</t>
        </is>
      </c>
      <c r="B20" s="11">
        <f>'Goals Overview'!$E$9</f>
        <v/>
      </c>
      <c r="C20" s="11">
        <f>'Goals Overview'!$E$10</f>
        <v/>
      </c>
      <c r="D20" s="11">
        <f>'Goals Overview'!$E$11</f>
        <v/>
      </c>
      <c r="E20" s="11">
        <f>'Goals Overview'!$E$12</f>
        <v/>
      </c>
      <c r="F20" s="11">
        <f>'Goals Overview'!$E$13</f>
        <v/>
      </c>
      <c r="G20" s="11">
        <f>SUM(B20:F20)</f>
        <v/>
      </c>
      <c r="H20" s="11">
        <f>H19+G20</f>
        <v/>
      </c>
    </row>
    <row r="21">
      <c r="A21" s="6" t="inlineStr">
        <is>
          <t>Jan 2027</t>
        </is>
      </c>
      <c r="B21" s="7">
        <f>'Goals Overview'!$E$9</f>
        <v/>
      </c>
      <c r="C21" s="7">
        <f>'Goals Overview'!$E$10</f>
        <v/>
      </c>
      <c r="D21" s="7">
        <f>'Goals Overview'!$E$11</f>
        <v/>
      </c>
      <c r="E21" s="7">
        <f>'Goals Overview'!$E$12</f>
        <v/>
      </c>
      <c r="F21" s="7">
        <f>'Goals Overview'!$E$13</f>
        <v/>
      </c>
      <c r="G21" s="7">
        <f>SUM(B21:F21)</f>
        <v/>
      </c>
      <c r="H21" s="7">
        <f>H20+G21</f>
        <v/>
      </c>
    </row>
    <row r="22">
      <c r="A22" s="10" t="inlineStr">
        <is>
          <t>Feb 2027</t>
        </is>
      </c>
      <c r="B22" s="11">
        <f>'Goals Overview'!$E$9</f>
        <v/>
      </c>
      <c r="C22" s="11">
        <f>'Goals Overview'!$E$10</f>
        <v/>
      </c>
      <c r="D22" s="11">
        <f>'Goals Overview'!$E$11</f>
        <v/>
      </c>
      <c r="E22" s="11">
        <f>'Goals Overview'!$E$12</f>
        <v/>
      </c>
      <c r="F22" s="11">
        <f>'Goals Overview'!$E$13</f>
        <v/>
      </c>
      <c r="G22" s="11">
        <f>SUM(B22:F22)</f>
        <v/>
      </c>
      <c r="H22" s="11">
        <f>H21+G22</f>
        <v/>
      </c>
    </row>
    <row r="23">
      <c r="A23" s="6" t="inlineStr">
        <is>
          <t>Mar 2027</t>
        </is>
      </c>
      <c r="B23" s="7">
        <f>'Goals Overview'!$E$9</f>
        <v/>
      </c>
      <c r="C23" s="7">
        <f>'Goals Overview'!$E$10</f>
        <v/>
      </c>
      <c r="D23" s="7">
        <f>'Goals Overview'!$E$11</f>
        <v/>
      </c>
      <c r="E23" s="7">
        <f>'Goals Overview'!$E$12</f>
        <v/>
      </c>
      <c r="F23" s="7">
        <f>'Goals Overview'!$E$13</f>
        <v/>
      </c>
      <c r="G23" s="7">
        <f>SUM(B23:F23)</f>
        <v/>
      </c>
      <c r="H23" s="7">
        <f>H22+G23</f>
        <v/>
      </c>
    </row>
    <row r="24">
      <c r="A24" s="10" t="inlineStr">
        <is>
          <t>Apr 2027</t>
        </is>
      </c>
      <c r="B24" s="11">
        <f>'Goals Overview'!$E$9</f>
        <v/>
      </c>
      <c r="C24" s="11">
        <f>'Goals Overview'!$E$10</f>
        <v/>
      </c>
      <c r="D24" s="11">
        <f>'Goals Overview'!$E$11</f>
        <v/>
      </c>
      <c r="E24" s="11">
        <f>'Goals Overview'!$E$12</f>
        <v/>
      </c>
      <c r="F24" s="11">
        <f>'Goals Overview'!$E$13</f>
        <v/>
      </c>
      <c r="G24" s="11">
        <f>SUM(B24:F24)</f>
        <v/>
      </c>
      <c r="H24" s="11">
        <f>H23+G24</f>
        <v/>
      </c>
    </row>
    <row r="25">
      <c r="A25" s="6" t="inlineStr">
        <is>
          <t>May 2027</t>
        </is>
      </c>
      <c r="B25" s="7">
        <f>'Goals Overview'!$E$9</f>
        <v/>
      </c>
      <c r="C25" s="7">
        <f>'Goals Overview'!$E$10</f>
        <v/>
      </c>
      <c r="D25" s="7">
        <f>'Goals Overview'!$E$11</f>
        <v/>
      </c>
      <c r="E25" s="7">
        <f>'Goals Overview'!$E$12</f>
        <v/>
      </c>
      <c r="F25" s="7">
        <f>'Goals Overview'!$E$13</f>
        <v/>
      </c>
      <c r="G25" s="7">
        <f>SUM(B25:F25)</f>
        <v/>
      </c>
      <c r="H25" s="7">
        <f>H24+G25</f>
        <v/>
      </c>
    </row>
    <row r="26">
      <c r="A26" s="10" t="inlineStr">
        <is>
          <t>Jun 2027</t>
        </is>
      </c>
      <c r="B26" s="11">
        <f>'Goals Overview'!$E$9</f>
        <v/>
      </c>
      <c r="C26" s="11">
        <f>'Goals Overview'!$E$10</f>
        <v/>
      </c>
      <c r="D26" s="11">
        <f>'Goals Overview'!$E$11</f>
        <v/>
      </c>
      <c r="E26" s="11">
        <f>'Goals Overview'!$E$12</f>
        <v/>
      </c>
      <c r="F26" s="11">
        <f>'Goals Overview'!$E$13</f>
        <v/>
      </c>
      <c r="G26" s="11">
        <f>SUM(B26:F26)</f>
        <v/>
      </c>
      <c r="H26" s="11">
        <f>H25+G26</f>
        <v/>
      </c>
    </row>
    <row r="27">
      <c r="A27" s="6" t="inlineStr">
        <is>
          <t>Jul 2027</t>
        </is>
      </c>
      <c r="B27" s="7">
        <f>'Goals Overview'!$E$9</f>
        <v/>
      </c>
      <c r="C27" s="7">
        <f>'Goals Overview'!$E$10</f>
        <v/>
      </c>
      <c r="D27" s="7">
        <f>'Goals Overview'!$E$11</f>
        <v/>
      </c>
      <c r="E27" s="7">
        <f>'Goals Overview'!$E$12</f>
        <v/>
      </c>
      <c r="F27" s="7">
        <f>'Goals Overview'!$E$13</f>
        <v/>
      </c>
      <c r="G27" s="7">
        <f>SUM(B27:F27)</f>
        <v/>
      </c>
      <c r="H27" s="7">
        <f>H26+G27</f>
        <v/>
      </c>
    </row>
    <row r="28">
      <c r="A28" s="10" t="inlineStr">
        <is>
          <t>Aug 2027</t>
        </is>
      </c>
      <c r="B28" s="11">
        <f>'Goals Overview'!$E$9</f>
        <v/>
      </c>
      <c r="C28" s="11">
        <f>'Goals Overview'!$E$10</f>
        <v/>
      </c>
      <c r="D28" s="11">
        <f>'Goals Overview'!$E$11</f>
        <v/>
      </c>
      <c r="E28" s="11">
        <f>'Goals Overview'!$E$12</f>
        <v/>
      </c>
      <c r="F28" s="11">
        <f>'Goals Overview'!$E$13</f>
        <v/>
      </c>
      <c r="G28" s="11">
        <f>SUM(B28:F28)</f>
        <v/>
      </c>
      <c r="H28" s="11">
        <f>H27+G28</f>
        <v/>
      </c>
    </row>
    <row r="29">
      <c r="A29" s="6" t="inlineStr">
        <is>
          <t>Sep 2027</t>
        </is>
      </c>
      <c r="B29" s="7">
        <f>'Goals Overview'!$E$9</f>
        <v/>
      </c>
      <c r="C29" s="7">
        <f>'Goals Overview'!$E$10</f>
        <v/>
      </c>
      <c r="D29" s="7">
        <f>'Goals Overview'!$E$11</f>
        <v/>
      </c>
      <c r="E29" s="7">
        <f>'Goals Overview'!$E$12</f>
        <v/>
      </c>
      <c r="F29" s="7">
        <f>'Goals Overview'!$E$13</f>
        <v/>
      </c>
      <c r="G29" s="7">
        <f>SUM(B29:F29)</f>
        <v/>
      </c>
      <c r="H29" s="7">
        <f>H28+G29</f>
        <v/>
      </c>
    </row>
    <row r="30">
      <c r="A30" s="10" t="inlineStr">
        <is>
          <t>Oct 2027</t>
        </is>
      </c>
      <c r="B30" s="11">
        <f>'Goals Overview'!$E$9</f>
        <v/>
      </c>
      <c r="C30" s="11">
        <f>'Goals Overview'!$E$10</f>
        <v/>
      </c>
      <c r="D30" s="11">
        <f>'Goals Overview'!$E$11</f>
        <v/>
      </c>
      <c r="E30" s="11">
        <f>'Goals Overview'!$E$12</f>
        <v/>
      </c>
      <c r="F30" s="11">
        <f>'Goals Overview'!$E$13</f>
        <v/>
      </c>
      <c r="G30" s="11">
        <f>SUM(B30:F30)</f>
        <v/>
      </c>
      <c r="H30" s="11">
        <f>H29+G30</f>
        <v/>
      </c>
    </row>
    <row r="31">
      <c r="A31" s="6" t="inlineStr">
        <is>
          <t>Nov 2027</t>
        </is>
      </c>
      <c r="B31" s="7">
        <f>'Goals Overview'!$E$9</f>
        <v/>
      </c>
      <c r="C31" s="7">
        <f>'Goals Overview'!$E$10</f>
        <v/>
      </c>
      <c r="D31" s="7">
        <f>'Goals Overview'!$E$11</f>
        <v/>
      </c>
      <c r="E31" s="7">
        <f>'Goals Overview'!$E$12</f>
        <v/>
      </c>
      <c r="F31" s="7">
        <f>'Goals Overview'!$E$13</f>
        <v/>
      </c>
      <c r="G31" s="7">
        <f>SUM(B31:F31)</f>
        <v/>
      </c>
      <c r="H31" s="7">
        <f>H30+G31</f>
        <v/>
      </c>
    </row>
    <row r="32">
      <c r="A32" s="10" t="inlineStr">
        <is>
          <t>Dec 2027</t>
        </is>
      </c>
      <c r="B32" s="11">
        <f>'Goals Overview'!$E$9</f>
        <v/>
      </c>
      <c r="C32" s="11">
        <f>'Goals Overview'!$E$10</f>
        <v/>
      </c>
      <c r="D32" s="11">
        <f>'Goals Overview'!$E$11</f>
        <v/>
      </c>
      <c r="E32" s="11">
        <f>'Goals Overview'!$E$12</f>
        <v/>
      </c>
      <c r="F32" s="11">
        <f>'Goals Overview'!$E$13</f>
        <v/>
      </c>
      <c r="G32" s="11">
        <f>SUM(B32:F32)</f>
        <v/>
      </c>
      <c r="H32" s="11">
        <f>H31+G32</f>
        <v/>
      </c>
    </row>
  </sheetData>
  <mergeCells count="4">
    <mergeCell ref="A3:H3"/>
    <mergeCell ref="A2:H2"/>
    <mergeCell ref="A5:H5"/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E40AF"/>
    <outlinePr summaryBelow="1" summaryRight="1"/>
    <pageSetUpPr/>
  </sheetPr>
  <dimension ref="A1:AC21"/>
  <sheetViews>
    <sheetView workbookViewId="0">
      <selection activeCell="A1" sqref="A1"/>
    </sheetView>
  </sheetViews>
  <sheetFormatPr baseColWidth="8" defaultRowHeight="15"/>
  <cols>
    <col width="47" customWidth="1" min="1" max="1"/>
    <col width="18" customWidth="1" min="2" max="2"/>
    <col width="24" customWidth="1" min="3" max="3"/>
    <col width="24" customWidth="1" min="4" max="4"/>
    <col width="18" customWidth="1" min="5" max="5"/>
    <col width="15" customWidth="1" min="6" max="6"/>
    <col width="26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  <col width="14" customWidth="1" min="18" max="18"/>
    <col width="14" customWidth="1" min="19" max="19"/>
    <col width="14" customWidth="1" min="20" max="20"/>
    <col width="14" customWidth="1" min="21" max="21"/>
    <col width="14" customWidth="1" min="22" max="22"/>
    <col width="14" customWidth="1" min="23" max="23"/>
    <col width="14" customWidth="1" min="24" max="24"/>
    <col width="14" customWidth="1" min="25" max="25"/>
    <col width="14" customWidth="1" min="26" max="26"/>
    <col width="14" customWidth="1" min="27" max="27"/>
    <col width="14" customWidth="1" min="28" max="28"/>
    <col width="14" customWidth="1" min="29" max="29"/>
  </cols>
  <sheetData>
    <row r="1" ht="25" customHeight="1">
      <c r="A1" s="1">
        <f>HYPERLINK("https://finatune.com/", "FINATUNE — finatune.com")</f>
        <v/>
      </c>
      <c r="Z1" t="inlineStr">
        <is>
          <t>Month</t>
        </is>
      </c>
      <c r="AA1" t="inlineStr">
        <is>
          <t>House</t>
        </is>
      </c>
      <c r="AB1" t="inlineStr">
        <is>
          <t>Car</t>
        </is>
      </c>
      <c r="AC1" t="inlineStr">
        <is>
          <t>Vacation</t>
        </is>
      </c>
    </row>
    <row r="2" ht="30" customHeight="1">
      <c r="A2" s="2" t="inlineStr">
        <is>
          <t>SAVINGS GOAL TRACKER</t>
        </is>
      </c>
      <c r="Z2" t="n">
        <v>0</v>
      </c>
      <c r="AA2">
        <f>12000+(0*1200)</f>
        <v/>
      </c>
      <c r="AB2">
        <f>4500+(0*400)</f>
        <v/>
      </c>
      <c r="AC2">
        <f>1500+(0*300)</f>
        <v/>
      </c>
    </row>
    <row r="3" ht="20" customHeight="1">
      <c r="A3" s="3" t="inlineStr">
        <is>
          <t>Fine-tune your finances. Grow your fortune.</t>
        </is>
      </c>
      <c r="Z3" t="n">
        <v>1</v>
      </c>
      <c r="AA3">
        <f>12000+(1*1200)</f>
        <v/>
      </c>
      <c r="AB3">
        <f>4500+(1*400)</f>
        <v/>
      </c>
      <c r="AC3">
        <f>1500+(1*300)</f>
        <v/>
      </c>
    </row>
    <row r="4" ht="15" customHeight="1">
      <c r="Z4" t="n">
        <v>2</v>
      </c>
      <c r="AA4">
        <f>12000+(2*1200)</f>
        <v/>
      </c>
      <c r="AB4">
        <f>4500+(2*400)</f>
        <v/>
      </c>
      <c r="AC4">
        <f>1500+(2*300)</f>
        <v/>
      </c>
    </row>
    <row r="5">
      <c r="A5" s="4" t="inlineStr">
        <is>
          <t>SAVINGS PROJECTION</t>
        </is>
      </c>
      <c r="Z5" t="n">
        <v>3</v>
      </c>
      <c r="AA5">
        <f>12000+(3*1200)</f>
        <v/>
      </c>
      <c r="AB5">
        <f>4500+(3*400)</f>
        <v/>
      </c>
      <c r="AC5">
        <f>1500+(3*300)</f>
        <v/>
      </c>
    </row>
    <row r="6">
      <c r="Z6" t="n">
        <v>4</v>
      </c>
      <c r="AA6">
        <f>12000+(4*1200)</f>
        <v/>
      </c>
      <c r="AB6">
        <f>4500+(4*400)</f>
        <v/>
      </c>
      <c r="AC6">
        <f>1500+(4*300)</f>
        <v/>
      </c>
    </row>
    <row r="7" ht="20" customHeight="1">
      <c r="A7" s="5" t="inlineStr">
        <is>
          <t>Goal Name</t>
        </is>
      </c>
      <c r="B7" s="5" t="inlineStr">
        <is>
          <t>Current Amount</t>
        </is>
      </c>
      <c r="C7" s="5" t="inlineStr">
        <is>
          <t>Monthly Contribution</t>
        </is>
      </c>
      <c r="D7" s="5" t="inlineStr">
        <is>
          <t>Annual Interest Rate</t>
        </is>
      </c>
      <c r="E7" s="5" t="inlineStr">
        <is>
          <t>Months to Goal</t>
        </is>
      </c>
      <c r="F7" s="5" t="inlineStr">
        <is>
          <t>Target Date</t>
        </is>
      </c>
      <c r="G7" s="5" t="inlineStr">
        <is>
          <t>Projected Final Amount</t>
        </is>
      </c>
      <c r="Z7" t="n">
        <v>5</v>
      </c>
      <c r="AA7">
        <f>12000+(5*1200)</f>
        <v/>
      </c>
      <c r="AB7">
        <f>4500+(5*400)</f>
        <v/>
      </c>
      <c r="AC7">
        <f>1500+(5*300)</f>
        <v/>
      </c>
    </row>
    <row r="8">
      <c r="Z8" t="n">
        <v>6</v>
      </c>
      <c r="AA8">
        <f>12000+(6*1200)</f>
        <v/>
      </c>
      <c r="AB8">
        <f>4500+(6*400)</f>
        <v/>
      </c>
      <c r="AC8">
        <f>1500+(6*300)</f>
        <v/>
      </c>
    </row>
    <row r="9">
      <c r="A9" s="6">
        <f>'Goals Overview'!A9</f>
        <v/>
      </c>
      <c r="B9" s="7">
        <f>'Goals Overview'!C9</f>
        <v/>
      </c>
      <c r="C9" s="7">
        <f>'Goals Overview'!E9</f>
        <v/>
      </c>
      <c r="D9" s="8">
        <f>'Goals Overview'!D9</f>
        <v/>
      </c>
      <c r="E9" s="9">
        <f>IF(A9="","",IF(C9=0,0,MAX(0,ROUND(( 'Goals Overview'!B9-B9)/MAX(1,C9),0))))</f>
        <v/>
      </c>
      <c r="F9" s="6">
        <f>'Goals Overview'!F9</f>
        <v/>
      </c>
      <c r="G9" s="7">
        <f>IF(A9="","",B9+(C9*E9)*(1+D9/12))</f>
        <v/>
      </c>
      <c r="Z9" t="n">
        <v>7</v>
      </c>
      <c r="AA9">
        <f>12000+(7*1200)</f>
        <v/>
      </c>
      <c r="AB9">
        <f>4500+(7*400)</f>
        <v/>
      </c>
      <c r="AC9">
        <f>1500+(7*300)</f>
        <v/>
      </c>
    </row>
    <row r="10">
      <c r="A10" s="10">
        <f>'Goals Overview'!A10</f>
        <v/>
      </c>
      <c r="B10" s="11">
        <f>'Goals Overview'!C10</f>
        <v/>
      </c>
      <c r="C10" s="11">
        <f>'Goals Overview'!E10</f>
        <v/>
      </c>
      <c r="D10" s="12">
        <f>'Goals Overview'!D10</f>
        <v/>
      </c>
      <c r="E10" s="13">
        <f>IF(A10="","",IF(C10=0,0,MAX(0,ROUND(( 'Goals Overview'!B10-B10)/MAX(1,C10),0))))</f>
        <v/>
      </c>
      <c r="F10" s="10">
        <f>'Goals Overview'!F10</f>
        <v/>
      </c>
      <c r="G10" s="11">
        <f>IF(A10="","",B10+(C10*E10)*(1+D10/12))</f>
        <v/>
      </c>
      <c r="Z10" t="n">
        <v>8</v>
      </c>
      <c r="AA10">
        <f>12000+(8*1200)</f>
        <v/>
      </c>
      <c r="AB10">
        <f>4500+(8*400)</f>
        <v/>
      </c>
      <c r="AC10">
        <f>1500+(8*300)</f>
        <v/>
      </c>
    </row>
    <row r="11">
      <c r="A11" s="6">
        <f>'Goals Overview'!A11</f>
        <v/>
      </c>
      <c r="B11" s="7">
        <f>'Goals Overview'!C11</f>
        <v/>
      </c>
      <c r="C11" s="7">
        <f>'Goals Overview'!E11</f>
        <v/>
      </c>
      <c r="D11" s="8">
        <f>'Goals Overview'!D11</f>
        <v/>
      </c>
      <c r="E11" s="9">
        <f>IF(A11="","",IF(C11=0,0,MAX(0,ROUND(( 'Goals Overview'!B11-B11)/MAX(1,C11),0))))</f>
        <v/>
      </c>
      <c r="F11" s="6">
        <f>'Goals Overview'!F11</f>
        <v/>
      </c>
      <c r="G11" s="7">
        <f>IF(A11="","",B11+(C11*E11)*(1+D11/12))</f>
        <v/>
      </c>
      <c r="Z11" t="n">
        <v>9</v>
      </c>
      <c r="AA11">
        <f>12000+(9*1200)</f>
        <v/>
      </c>
      <c r="AB11">
        <f>4500+(9*400)</f>
        <v/>
      </c>
      <c r="AC11">
        <f>1500+(9*300)</f>
        <v/>
      </c>
    </row>
    <row r="12">
      <c r="A12" s="10">
        <f>'Goals Overview'!A12</f>
        <v/>
      </c>
      <c r="B12" s="11">
        <f>'Goals Overview'!C12</f>
        <v/>
      </c>
      <c r="C12" s="11">
        <f>'Goals Overview'!E12</f>
        <v/>
      </c>
      <c r="D12" s="12">
        <f>'Goals Overview'!D12</f>
        <v/>
      </c>
      <c r="E12" s="13">
        <f>IF(A12="","",IF(C12=0,0,MAX(0,ROUND(( 'Goals Overview'!B12-B12)/MAX(1,C12),0))))</f>
        <v/>
      </c>
      <c r="F12" s="10">
        <f>'Goals Overview'!F12</f>
        <v/>
      </c>
      <c r="G12" s="11">
        <f>IF(A12="","",B12+(C12*E12)*(1+D12/12))</f>
        <v/>
      </c>
      <c r="Z12" t="n">
        <v>10</v>
      </c>
      <c r="AA12">
        <f>12000+(10*1200)</f>
        <v/>
      </c>
      <c r="AB12">
        <f>4500+(10*400)</f>
        <v/>
      </c>
      <c r="AC12">
        <f>1500+(10*300)</f>
        <v/>
      </c>
    </row>
    <row r="13">
      <c r="A13" s="6">
        <f>'Goals Overview'!A13</f>
        <v/>
      </c>
      <c r="B13" s="7">
        <f>'Goals Overview'!C13</f>
        <v/>
      </c>
      <c r="C13" s="7">
        <f>'Goals Overview'!E13</f>
        <v/>
      </c>
      <c r="D13" s="8">
        <f>'Goals Overview'!D13</f>
        <v/>
      </c>
      <c r="E13" s="9">
        <f>IF(A13="","",IF(C13=0,0,MAX(0,ROUND(( 'Goals Overview'!B13-B13)/MAX(1,C13),0))))</f>
        <v/>
      </c>
      <c r="F13" s="6">
        <f>'Goals Overview'!F13</f>
        <v/>
      </c>
      <c r="G13" s="7">
        <f>IF(A13="","",B13+(C13*E13)*(1+D13/12))</f>
        <v/>
      </c>
      <c r="Z13" t="n">
        <v>11</v>
      </c>
      <c r="AA13">
        <f>12000+(11*1200)</f>
        <v/>
      </c>
      <c r="AB13">
        <f>4500+(11*400)</f>
        <v/>
      </c>
      <c r="AC13">
        <f>1500+(11*300)</f>
        <v/>
      </c>
    </row>
    <row r="14">
      <c r="Z14" t="n">
        <v>12</v>
      </c>
      <c r="AA14">
        <f>12000+(12*1200)</f>
        <v/>
      </c>
      <c r="AB14">
        <f>4500+(12*400)</f>
        <v/>
      </c>
      <c r="AC14">
        <f>1500+(12*300)</f>
        <v/>
      </c>
    </row>
    <row r="15"/>
    <row r="16">
      <c r="A16" s="4" t="inlineStr">
        <is>
          <t>ACHIEVEMENT TIMELINE</t>
        </is>
      </c>
    </row>
    <row r="17"/>
    <row r="18">
      <c r="A18" s="14">
        <f>A9</f>
        <v/>
      </c>
      <c r="B18" s="16">
        <f>"Months to reach: " &amp; E9</f>
        <v/>
      </c>
      <c r="C18" s="16">
        <f>"Target date: " &amp; F9</f>
        <v/>
      </c>
      <c r="D18" s="17">
        <f>'Goals Overview'!G9</f>
        <v/>
      </c>
    </row>
    <row r="19">
      <c r="A19" s="14">
        <f>A10</f>
        <v/>
      </c>
      <c r="B19" s="16">
        <f>"Months to reach: " &amp; E10</f>
        <v/>
      </c>
      <c r="C19" s="16">
        <f>"Target date: " &amp; F10</f>
        <v/>
      </c>
      <c r="D19" s="17">
        <f>'Goals Overview'!G10</f>
        <v/>
      </c>
    </row>
    <row r="20">
      <c r="A20" s="14">
        <f>A11</f>
        <v/>
      </c>
      <c r="B20" s="16">
        <f>"Months to reach: " &amp; E11</f>
        <v/>
      </c>
      <c r="C20" s="16">
        <f>"Target date: " &amp; F11</f>
        <v/>
      </c>
      <c r="D20" s="17">
        <f>'Goals Overview'!G11</f>
        <v/>
      </c>
    </row>
    <row r="21">
      <c r="A21" s="14">
        <f>A12</f>
        <v/>
      </c>
      <c r="B21" s="16">
        <f>"Months to reach: " &amp; E12</f>
        <v/>
      </c>
      <c r="C21" s="16">
        <f>"Target date: " &amp; F12</f>
        <v/>
      </c>
      <c r="D21" s="17">
        <f>'Goals Overview'!G12</f>
        <v/>
      </c>
    </row>
  </sheetData>
  <mergeCells count="5">
    <mergeCell ref="A1:G1"/>
    <mergeCell ref="A3:G3"/>
    <mergeCell ref="A2:G2"/>
    <mergeCell ref="A16:G16"/>
    <mergeCell ref="A5:G5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2026-06-26T16:55:38Z</dcterms:created>
  <dcterms:modified xmlns:dcterms="http://purl.org/dc/terms/" xmlns:xsi="http://www.w3.org/2001/XMLSchema-instance" xsi:type="dcterms:W3CDTF">2026-06-26T16:55:38Z</dcterms:modified>
</cp:coreProperties>
</file>