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ividend Holdings" sheetId="1" state="visible" r:id="rId1"/>
    <sheet xmlns:r="http://schemas.openxmlformats.org/officeDocument/2006/relationships" name="Payment Log" sheetId="2" state="visible" r:id="rId2"/>
    <sheet xmlns:r="http://schemas.openxmlformats.org/officeDocument/2006/relationships" name="Income Analysi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$#,##0.00"/>
    <numFmt numFmtId="165" formatCode="0.0%"/>
    <numFmt numFmtId="166" formatCode="yyyy-mm-dd"/>
  </numFmts>
  <fonts count="7">
    <font>
      <name val="Calibri"/>
      <family val="2"/>
      <color theme="1"/>
      <sz val="11"/>
      <scheme val="minor"/>
    </font>
    <font>
      <name val="Calibri"/>
      <b val="1"/>
      <color rgb="00FFFFFF"/>
      <sz val="12"/>
      <u val="single"/>
    </font>
    <font>
      <name val="Calibri"/>
      <b val="1"/>
      <color rgb="00FFFFFF"/>
      <sz val="16"/>
    </font>
    <font>
      <name val="Calibri"/>
      <i val="1"/>
      <color rgb="00FFFFFF"/>
      <sz val="10"/>
    </font>
    <font>
      <name val="Calibri"/>
      <b val="1"/>
      <color rgb="00FFFFFF"/>
      <sz val="11"/>
    </font>
    <font>
      <name val="Calibri"/>
      <b val="1"/>
      <color rgb="00111827"/>
      <sz val="11"/>
    </font>
    <font>
      <name val="Calibri"/>
      <color rgb="00111827"/>
      <sz val="11"/>
    </font>
  </fonts>
  <fills count="8">
    <fill>
      <patternFill/>
    </fill>
    <fill>
      <patternFill patternType="gray125"/>
    </fill>
    <fill>
      <patternFill patternType="solid">
        <fgColor rgb="001E40AF"/>
        <bgColor rgb="001E40AF"/>
      </patternFill>
    </fill>
    <fill>
      <patternFill patternType="solid">
        <fgColor rgb="0010B981"/>
        <bgColor rgb="0010B981"/>
      </patternFill>
    </fill>
    <fill>
      <patternFill patternType="solid">
        <fgColor rgb="00F3F4F6"/>
        <bgColor rgb="00F3F4F6"/>
      </patternFill>
    </fill>
    <fill>
      <patternFill patternType="solid">
        <fgColor rgb="00FFFFFF"/>
        <bgColor rgb="00FFFFFF"/>
      </patternFill>
    </fill>
    <fill>
      <patternFill patternType="solid">
        <fgColor rgb="00D1FAE5"/>
        <bgColor rgb="00D1FAE5"/>
      </patternFill>
    </fill>
    <fill>
      <patternFill patternType="solid">
        <fgColor rgb="00374151"/>
        <bgColor rgb="00374151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3" borderId="0" applyAlignment="1" pivotButton="0" quotePrefix="0" xfId="0">
      <alignment horizontal="center" vertical="center"/>
    </xf>
    <xf numFmtId="0" fontId="4" fillId="2" borderId="0" pivotButton="0" quotePrefix="0" xfId="0"/>
    <xf numFmtId="0" fontId="5" fillId="4" borderId="0" applyAlignment="1" pivotButton="0" quotePrefix="0" xfId="0">
      <alignment horizontal="left" vertical="center"/>
    </xf>
    <xf numFmtId="0" fontId="5" fillId="4" borderId="0" applyAlignment="1" pivotButton="0" quotePrefix="0" xfId="0">
      <alignment horizontal="center" vertical="center"/>
    </xf>
    <xf numFmtId="0" fontId="6" fillId="5" borderId="1" pivotButton="0" quotePrefix="0" xfId="0"/>
    <xf numFmtId="3" fontId="6" fillId="5" borderId="1" pivotButton="0" quotePrefix="0" xfId="0"/>
    <xf numFmtId="164" fontId="6" fillId="5" borderId="1" pivotButton="0" quotePrefix="0" xfId="0"/>
    <xf numFmtId="165" fontId="6" fillId="5" borderId="1" pivotButton="0" quotePrefix="0" xfId="0"/>
    <xf numFmtId="0" fontId="6" fillId="4" borderId="1" pivotButton="0" quotePrefix="0" xfId="0"/>
    <xf numFmtId="3" fontId="6" fillId="4" borderId="1" pivotButton="0" quotePrefix="0" xfId="0"/>
    <xf numFmtId="164" fontId="6" fillId="4" borderId="1" pivotButton="0" quotePrefix="0" xfId="0"/>
    <xf numFmtId="165" fontId="6" fillId="4" borderId="1" pivotButton="0" quotePrefix="0" xfId="0"/>
    <xf numFmtId="0" fontId="5" fillId="0" borderId="0" pivotButton="0" quotePrefix="0" xfId="0"/>
    <xf numFmtId="3" fontId="5" fillId="0" borderId="0" pivotButton="0" quotePrefix="0" xfId="0"/>
    <xf numFmtId="164" fontId="5" fillId="0" borderId="0" pivotButton="0" quotePrefix="0" xfId="0"/>
    <xf numFmtId="164" fontId="5" fillId="6" borderId="0" pivotButton="0" quotePrefix="0" xfId="0"/>
    <xf numFmtId="165" fontId="5" fillId="0" borderId="0" pivotButton="0" quotePrefix="0" xfId="0"/>
    <xf numFmtId="166" fontId="6" fillId="5" borderId="1" pivotButton="0" quotePrefix="0" xfId="0"/>
    <xf numFmtId="166" fontId="6" fillId="4" borderId="1" pivotButton="0" quotePrefix="0" xfId="0"/>
    <xf numFmtId="164" fontId="4" fillId="7" borderId="0" pivotButton="0" quotePrefix="0" xfId="0"/>
    <xf numFmtId="164" fontId="5" fillId="3" borderId="0" pivotButton="0" quotePrefix="0" xfId="0"/>
    <xf numFmtId="3" fontId="4" fillId="7" borderId="0" pivotButton="0" quotePrefix="0" xfId="0"/>
    <xf numFmtId="3" fontId="6" fillId="5" borderId="1" applyAlignment="1" pivotButton="0" quotePrefix="0" xfId="0">
      <alignment horizontal="center" vertical="center"/>
    </xf>
    <xf numFmtId="3" fontId="6" fillId="4" borderId="1" applyAlignment="1" pivotButton="0" quotePrefix="0" xfId="0">
      <alignment horizontal="center" vertical="center"/>
    </xf>
    <xf numFmtId="164" fontId="5" fillId="6" borderId="1" pivotButton="0" quotePrefix="0" xfId="0"/>
    <xf numFmtId="165" fontId="5" fillId="0" borderId="1" pivotButton="0" quotePrefix="0" xfId="0"/>
    <xf numFmtId="164" fontId="5" fillId="0" borderId="1" pivotButton="0" quotePrefix="0" xfId="0"/>
    <xf numFmtId="0" fontId="6" fillId="5" borderId="1" applyAlignment="1" pivotButton="0" quotePrefix="0" xfId="0">
      <alignment horizontal="center" vertical="center"/>
    </xf>
    <xf numFmtId="0" fontId="6" fillId="4" borderId="1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ont>
        <name val="Calibri"/>
        <b val="1"/>
        <color rgb="00047857"/>
        <sz val="11"/>
      </font>
      <fill>
        <patternFill patternType="solid">
          <fgColor rgb="00D1FAE5"/>
          <bgColor rgb="00D1FAE5"/>
        </patternFill>
      </fill>
    </dxf>
    <dxf>
      <font>
        <name val="Calibri"/>
        <b val="1"/>
        <color rgb="00B45309"/>
        <sz val="11"/>
      </font>
      <fill>
        <patternFill patternType="solid">
          <fgColor rgb="00FEF3C7"/>
          <bgColor rgb="00FEF3C7"/>
        </patternFill>
      </fill>
    </dxf>
    <dxf>
      <font>
        <name val="Calibri"/>
        <b val="1"/>
        <color rgb="00B91C1C"/>
        <sz val="11"/>
      </font>
      <fill>
        <patternFill patternType="solid">
          <fgColor rgb="00FEE2E2"/>
          <b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3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Dividend Income Trend &amp; Forecast</a:t>
            </a:r>
          </a:p>
        </rich>
      </tx>
    </title>
    <plotArea>
      <lineChart>
        <grouping val="standard"/>
        <ser>
          <idx val="0"/>
          <order val="0"/>
          <tx>
            <strRef>
              <f>'Income Analysis'!B43</f>
            </strRef>
          </tx>
          <spPr>
            <a:ln xmlns:a="http://schemas.openxmlformats.org/drawingml/2006/main" w="32000">
              <a:solidFill>
                <a:srgbClr val="10B981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'Income Analysis'!$A$45:$A$54</f>
            </numRef>
          </cat>
          <val>
            <numRef>
              <f>'Income Analysis'!$B$44:$B$54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Year Timeline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Annual Income ($)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56</row>
      <rowOff>0</rowOff>
    </from>
    <ext cx="576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1E40AF"/>
    <outlinePr summaryBelow="1" summaryRight="1"/>
    <pageSetUpPr/>
  </sheetPr>
  <dimension ref="A1:J37"/>
  <sheetViews>
    <sheetView workbookViewId="0">
      <selection activeCell="A1" sqref="A1"/>
    </sheetView>
  </sheetViews>
  <sheetFormatPr baseColWidth="8" defaultRowHeight="15"/>
  <cols>
    <col width="47" customWidth="1" min="1" max="1"/>
    <col width="13" customWidth="1" min="2" max="2"/>
    <col width="16" customWidth="1" min="3" max="3"/>
    <col width="18" customWidth="1" min="4" max="4"/>
    <col width="17" customWidth="1" min="5" max="5"/>
    <col width="29" customWidth="1" min="6" max="6"/>
    <col width="22" customWidth="1" min="7" max="7"/>
    <col width="26" customWidth="1" min="8" max="8"/>
    <col width="22" customWidth="1" min="9" max="9"/>
    <col width="17" customWidth="1" min="10" max="10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DIVIDEND INCOME TRACKER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DIVIDEND HOLDINGS SUMMARY</t>
        </is>
      </c>
    </row>
    <row r="6"/>
    <row r="7" ht="22" customHeight="1">
      <c r="A7" s="5" t="inlineStr">
        <is>
          <t>Investment Name</t>
        </is>
      </c>
      <c r="B7" s="6" t="inlineStr">
        <is>
          <t>Ticker</t>
        </is>
      </c>
      <c r="C7" s="5" t="inlineStr">
        <is>
          <t>Shares Owned</t>
        </is>
      </c>
      <c r="D7" s="5" t="inlineStr">
        <is>
          <t>Cost per Share</t>
        </is>
      </c>
      <c r="E7" s="5" t="inlineStr">
        <is>
          <t>Current Price</t>
        </is>
      </c>
      <c r="F7" s="5" t="inlineStr">
        <is>
          <t>Annual Dividend per Share</t>
        </is>
      </c>
      <c r="G7" s="6" t="inlineStr">
        <is>
          <t>Dividend Frequency</t>
        </is>
      </c>
      <c r="H7" s="5" t="inlineStr">
        <is>
          <t>Annual Dividend Income</t>
        </is>
      </c>
      <c r="I7" s="5" t="inlineStr">
        <is>
          <t>Dividend Yield (%)</t>
        </is>
      </c>
      <c r="J7" s="6" t="inlineStr">
        <is>
          <t>Reinvestment?</t>
        </is>
      </c>
    </row>
    <row r="8"/>
    <row r="9">
      <c r="A9" s="7" t="inlineStr">
        <is>
          <t>Apple Inc.</t>
        </is>
      </c>
      <c r="B9" s="7" t="inlineStr">
        <is>
          <t>AAPL</t>
        </is>
      </c>
      <c r="C9" s="8" t="n">
        <v>50</v>
      </c>
      <c r="D9" s="9" t="n">
        <v>145</v>
      </c>
      <c r="E9" s="9" t="n">
        <v>185</v>
      </c>
      <c r="F9" s="9" t="n">
        <v>1</v>
      </c>
      <c r="G9" s="7" t="inlineStr">
        <is>
          <t>Quarterly</t>
        </is>
      </c>
      <c r="H9" s="9">
        <f>C9*F9</f>
        <v/>
      </c>
      <c r="I9" s="10">
        <f>IF(E9=0, 0, F9/E9)</f>
        <v/>
      </c>
      <c r="J9" s="7" t="inlineStr">
        <is>
          <t>Yes</t>
        </is>
      </c>
    </row>
    <row r="10">
      <c r="A10" s="11" t="inlineStr">
        <is>
          <t>Coca-Cola Co.</t>
        </is>
      </c>
      <c r="B10" s="11" t="inlineStr">
        <is>
          <t>KO</t>
        </is>
      </c>
      <c r="C10" s="12" t="n">
        <v>120</v>
      </c>
      <c r="D10" s="13" t="n">
        <v>52</v>
      </c>
      <c r="E10" s="13" t="n">
        <v>60.5</v>
      </c>
      <c r="F10" s="13" t="n">
        <v>1.92</v>
      </c>
      <c r="G10" s="11" t="inlineStr">
        <is>
          <t>Quarterly</t>
        </is>
      </c>
      <c r="H10" s="13">
        <f>C10*F10</f>
        <v/>
      </c>
      <c r="I10" s="14">
        <f>IF(E10=0, 0, F10/E10)</f>
        <v/>
      </c>
      <c r="J10" s="11" t="inlineStr">
        <is>
          <t>Yes</t>
        </is>
      </c>
    </row>
    <row r="11">
      <c r="A11" s="7" t="inlineStr">
        <is>
          <t>Realty Income Corp</t>
        </is>
      </c>
      <c r="B11" s="7" t="inlineStr">
        <is>
          <t>O</t>
        </is>
      </c>
      <c r="C11" s="8" t="n">
        <v>200</v>
      </c>
      <c r="D11" s="9" t="n">
        <v>58</v>
      </c>
      <c r="E11" s="9" t="n">
        <v>54.2</v>
      </c>
      <c r="F11" s="9" t="n">
        <v>3.15</v>
      </c>
      <c r="G11" s="7" t="inlineStr">
        <is>
          <t>Monthly</t>
        </is>
      </c>
      <c r="H11" s="9">
        <f>C11*F11</f>
        <v/>
      </c>
      <c r="I11" s="10">
        <f>IF(E11=0, 0, F11/E11)</f>
        <v/>
      </c>
      <c r="J11" s="7" t="inlineStr">
        <is>
          <t>Yes</t>
        </is>
      </c>
    </row>
    <row r="12">
      <c r="A12" s="11" t="inlineStr">
        <is>
          <t>Schwab Dividend ETF</t>
        </is>
      </c>
      <c r="B12" s="11" t="inlineStr">
        <is>
          <t>SCHD</t>
        </is>
      </c>
      <c r="C12" s="12" t="n">
        <v>80</v>
      </c>
      <c r="D12" s="13" t="n">
        <v>68.5</v>
      </c>
      <c r="E12" s="13" t="n">
        <v>78</v>
      </c>
      <c r="F12" s="13" t="n">
        <v>2.65</v>
      </c>
      <c r="G12" s="11" t="inlineStr">
        <is>
          <t>Quarterly</t>
        </is>
      </c>
      <c r="H12" s="13">
        <f>C12*F12</f>
        <v/>
      </c>
      <c r="I12" s="14">
        <f>IF(E12=0, 0, F12/E12)</f>
        <v/>
      </c>
      <c r="J12" s="11" t="inlineStr">
        <is>
          <t>Yes</t>
        </is>
      </c>
    </row>
    <row r="13">
      <c r="A13" s="7" t="inlineStr">
        <is>
          <t>Microsoft Corp.</t>
        </is>
      </c>
      <c r="B13" s="7" t="inlineStr">
        <is>
          <t>MSFT</t>
        </is>
      </c>
      <c r="C13" s="8" t="n">
        <v>25</v>
      </c>
      <c r="D13" s="9" t="n">
        <v>250</v>
      </c>
      <c r="E13" s="9" t="n">
        <v>340</v>
      </c>
      <c r="F13" s="9" t="n">
        <v>3</v>
      </c>
      <c r="G13" s="7" t="inlineStr">
        <is>
          <t>Quarterly</t>
        </is>
      </c>
      <c r="H13" s="9">
        <f>C13*F13</f>
        <v/>
      </c>
      <c r="I13" s="10">
        <f>IF(E13=0, 0, F13/E13)</f>
        <v/>
      </c>
      <c r="J13" s="7" t="inlineStr">
        <is>
          <t>No</t>
        </is>
      </c>
    </row>
    <row r="14">
      <c r="A14" s="11" t="inlineStr">
        <is>
          <t>Verizon Communications</t>
        </is>
      </c>
      <c r="B14" s="11" t="inlineStr">
        <is>
          <t>VZ</t>
        </is>
      </c>
      <c r="C14" s="12" t="n">
        <v>150</v>
      </c>
      <c r="D14" s="13" t="n">
        <v>38</v>
      </c>
      <c r="E14" s="13" t="n">
        <v>41.2</v>
      </c>
      <c r="F14" s="13" t="n">
        <v>2.66</v>
      </c>
      <c r="G14" s="11" t="inlineStr">
        <is>
          <t>Quarterly</t>
        </is>
      </c>
      <c r="H14" s="13">
        <f>C14*F14</f>
        <v/>
      </c>
      <c r="I14" s="14">
        <f>IF(E14=0, 0, F14/E14)</f>
        <v/>
      </c>
      <c r="J14" s="11" t="inlineStr">
        <is>
          <t>No</t>
        </is>
      </c>
    </row>
    <row r="15">
      <c r="A15" s="7" t="inlineStr">
        <is>
          <t>JPMorgan Chase &amp; Co.</t>
        </is>
      </c>
      <c r="B15" s="7" t="inlineStr">
        <is>
          <t>JPM</t>
        </is>
      </c>
      <c r="C15" s="8" t="n">
        <v>40</v>
      </c>
      <c r="D15" s="9" t="n">
        <v>120</v>
      </c>
      <c r="E15" s="9" t="n">
        <v>165</v>
      </c>
      <c r="F15" s="9" t="n">
        <v>4.2</v>
      </c>
      <c r="G15" s="7" t="inlineStr">
        <is>
          <t>Quarterly</t>
        </is>
      </c>
      <c r="H15" s="9">
        <f>C15*F15</f>
        <v/>
      </c>
      <c r="I15" s="10">
        <f>IF(E15=0, 0, F15/E15)</f>
        <v/>
      </c>
      <c r="J15" s="7" t="inlineStr">
        <is>
          <t>Yes</t>
        </is>
      </c>
    </row>
    <row r="16">
      <c r="A16" s="11" t="inlineStr">
        <is>
          <t>Procter &amp; Gamble</t>
        </is>
      </c>
      <c r="B16" s="11" t="inlineStr">
        <is>
          <t>PG</t>
        </is>
      </c>
      <c r="C16" s="12" t="n">
        <v>35</v>
      </c>
      <c r="D16" s="13" t="n">
        <v>135</v>
      </c>
      <c r="E16" s="13" t="n">
        <v>150</v>
      </c>
      <c r="F16" s="13" t="n">
        <v>3.77</v>
      </c>
      <c r="G16" s="11" t="inlineStr">
        <is>
          <t>Quarterly</t>
        </is>
      </c>
      <c r="H16" s="13">
        <f>C16*F16</f>
        <v/>
      </c>
      <c r="I16" s="14">
        <f>IF(E16=0, 0, F16/E16)</f>
        <v/>
      </c>
      <c r="J16" s="11" t="inlineStr">
        <is>
          <t>Yes</t>
        </is>
      </c>
    </row>
    <row r="17">
      <c r="A17" s="7" t="inlineStr">
        <is>
          <t>Chevron Corp.</t>
        </is>
      </c>
      <c r="B17" s="7" t="inlineStr">
        <is>
          <t>CVX</t>
        </is>
      </c>
      <c r="C17" s="8" t="n">
        <v>30</v>
      </c>
      <c r="D17" s="9" t="n">
        <v>140</v>
      </c>
      <c r="E17" s="9" t="n">
        <v>155</v>
      </c>
      <c r="F17" s="9" t="n">
        <v>6.52</v>
      </c>
      <c r="G17" s="7" t="inlineStr">
        <is>
          <t>Quarterly</t>
        </is>
      </c>
      <c r="H17" s="9">
        <f>C17*F17</f>
        <v/>
      </c>
      <c r="I17" s="10">
        <f>IF(E17=0, 0, F17/E17)</f>
        <v/>
      </c>
      <c r="J17" s="7" t="inlineStr">
        <is>
          <t>No</t>
        </is>
      </c>
    </row>
    <row r="18">
      <c r="A18" s="11" t="inlineStr">
        <is>
          <t>Main Street Capital</t>
        </is>
      </c>
      <c r="B18" s="11" t="inlineStr">
        <is>
          <t>MAIN</t>
        </is>
      </c>
      <c r="C18" s="12" t="n">
        <v>100</v>
      </c>
      <c r="D18" s="13" t="n">
        <v>36</v>
      </c>
      <c r="E18" s="13" t="n">
        <v>42.5</v>
      </c>
      <c r="F18" s="13" t="n">
        <v>2.88</v>
      </c>
      <c r="G18" s="11" t="inlineStr">
        <is>
          <t>Monthly</t>
        </is>
      </c>
      <c r="H18" s="13">
        <f>C18*F18</f>
        <v/>
      </c>
      <c r="I18" s="14">
        <f>IF(E18=0, 0, F18/E18)</f>
        <v/>
      </c>
      <c r="J18" s="11" t="inlineStr">
        <is>
          <t>Yes</t>
        </is>
      </c>
    </row>
    <row r="19">
      <c r="A19" s="7" t="inlineStr"/>
      <c r="B19" s="7" t="inlineStr"/>
      <c r="C19" s="8" t="inlineStr"/>
      <c r="D19" s="9" t="inlineStr"/>
      <c r="E19" s="9" t="inlineStr"/>
      <c r="F19" s="9" t="inlineStr"/>
      <c r="G19" s="7" t="inlineStr"/>
      <c r="H19" s="9">
        <f>C19*F19</f>
        <v/>
      </c>
      <c r="I19" s="10">
        <f>IF(E19=0, 0, F19/E19)</f>
        <v/>
      </c>
      <c r="J19" s="7" t="inlineStr"/>
    </row>
    <row r="20">
      <c r="A20" s="11" t="inlineStr"/>
      <c r="B20" s="11" t="inlineStr"/>
      <c r="C20" s="12" t="inlineStr"/>
      <c r="D20" s="13" t="inlineStr"/>
      <c r="E20" s="13" t="inlineStr"/>
      <c r="F20" s="13" t="inlineStr"/>
      <c r="G20" s="11" t="inlineStr"/>
      <c r="H20" s="13">
        <f>C20*F20</f>
        <v/>
      </c>
      <c r="I20" s="14">
        <f>IF(E20=0, 0, F20/E20)</f>
        <v/>
      </c>
      <c r="J20" s="11" t="inlineStr"/>
    </row>
    <row r="21">
      <c r="A21" s="7" t="inlineStr"/>
      <c r="B21" s="7" t="inlineStr"/>
      <c r="C21" s="8" t="inlineStr"/>
      <c r="D21" s="9" t="inlineStr"/>
      <c r="E21" s="9" t="inlineStr"/>
      <c r="F21" s="9" t="inlineStr"/>
      <c r="G21" s="7" t="inlineStr"/>
      <c r="H21" s="9">
        <f>C21*F21</f>
        <v/>
      </c>
      <c r="I21" s="10">
        <f>IF(E21=0, 0, F21/E21)</f>
        <v/>
      </c>
      <c r="J21" s="7" t="inlineStr"/>
    </row>
    <row r="22">
      <c r="A22" s="11" t="inlineStr"/>
      <c r="B22" s="11" t="inlineStr"/>
      <c r="C22" s="12" t="inlineStr"/>
      <c r="D22" s="13" t="inlineStr"/>
      <c r="E22" s="13" t="inlineStr"/>
      <c r="F22" s="13" t="inlineStr"/>
      <c r="G22" s="11" t="inlineStr"/>
      <c r="H22" s="13">
        <f>C22*F22</f>
        <v/>
      </c>
      <c r="I22" s="14">
        <f>IF(E22=0, 0, F22/E22)</f>
        <v/>
      </c>
      <c r="J22" s="11" t="inlineStr"/>
    </row>
    <row r="23">
      <c r="A23" s="7" t="inlineStr"/>
      <c r="B23" s="7" t="inlineStr"/>
      <c r="C23" s="8" t="inlineStr"/>
      <c r="D23" s="9" t="inlineStr"/>
      <c r="E23" s="9" t="inlineStr"/>
      <c r="F23" s="9" t="inlineStr"/>
      <c r="G23" s="7" t="inlineStr"/>
      <c r="H23" s="9">
        <f>C23*F23</f>
        <v/>
      </c>
      <c r="I23" s="10">
        <f>IF(E23=0, 0, F23/E23)</f>
        <v/>
      </c>
      <c r="J23" s="7" t="inlineStr"/>
    </row>
    <row r="24">
      <c r="A24" s="11" t="inlineStr"/>
      <c r="B24" s="11" t="inlineStr"/>
      <c r="C24" s="12" t="inlineStr"/>
      <c r="D24" s="13" t="inlineStr"/>
      <c r="E24" s="13" t="inlineStr"/>
      <c r="F24" s="13" t="inlineStr"/>
      <c r="G24" s="11" t="inlineStr"/>
      <c r="H24" s="13">
        <f>C24*F24</f>
        <v/>
      </c>
      <c r="I24" s="14">
        <f>IF(E24=0, 0, F24/E24)</f>
        <v/>
      </c>
      <c r="J24" s="11" t="inlineStr"/>
    </row>
    <row r="25">
      <c r="A25" s="7" t="inlineStr"/>
      <c r="B25" s="7" t="inlineStr"/>
      <c r="C25" s="8" t="inlineStr"/>
      <c r="D25" s="9" t="inlineStr"/>
      <c r="E25" s="9" t="inlineStr"/>
      <c r="F25" s="9" t="inlineStr"/>
      <c r="G25" s="7" t="inlineStr"/>
      <c r="H25" s="9">
        <f>C25*F25</f>
        <v/>
      </c>
      <c r="I25" s="10">
        <f>IF(E25=0, 0, F25/E25)</f>
        <v/>
      </c>
      <c r="J25" s="7" t="inlineStr"/>
    </row>
    <row r="26">
      <c r="A26" s="11" t="inlineStr"/>
      <c r="B26" s="11" t="inlineStr"/>
      <c r="C26" s="12" t="inlineStr"/>
      <c r="D26" s="13" t="inlineStr"/>
      <c r="E26" s="13" t="inlineStr"/>
      <c r="F26" s="13" t="inlineStr"/>
      <c r="G26" s="11" t="inlineStr"/>
      <c r="H26" s="13">
        <f>C26*F26</f>
        <v/>
      </c>
      <c r="I26" s="14">
        <f>IF(E26=0, 0, F26/E26)</f>
        <v/>
      </c>
      <c r="J26" s="11" t="inlineStr"/>
    </row>
    <row r="27">
      <c r="A27" s="7" t="inlineStr"/>
      <c r="B27" s="7" t="inlineStr"/>
      <c r="C27" s="8" t="inlineStr"/>
      <c r="D27" s="9" t="inlineStr"/>
      <c r="E27" s="9" t="inlineStr"/>
      <c r="F27" s="9" t="inlineStr"/>
      <c r="G27" s="7" t="inlineStr"/>
      <c r="H27" s="9">
        <f>C27*F27</f>
        <v/>
      </c>
      <c r="I27" s="10">
        <f>IF(E27=0, 0, F27/E27)</f>
        <v/>
      </c>
      <c r="J27" s="7" t="inlineStr"/>
    </row>
    <row r="28">
      <c r="A28" s="11" t="inlineStr"/>
      <c r="B28" s="11" t="inlineStr"/>
      <c r="C28" s="12" t="inlineStr"/>
      <c r="D28" s="13" t="inlineStr"/>
      <c r="E28" s="13" t="inlineStr"/>
      <c r="F28" s="13" t="inlineStr"/>
      <c r="G28" s="11" t="inlineStr"/>
      <c r="H28" s="13">
        <f>C28*F28</f>
        <v/>
      </c>
      <c r="I28" s="14">
        <f>IF(E28=0, 0, F28/E28)</f>
        <v/>
      </c>
      <c r="J28" s="11" t="inlineStr"/>
    </row>
    <row r="29"/>
    <row r="30"/>
    <row r="31">
      <c r="A31" s="4" t="inlineStr">
        <is>
          <t>HOLDINGS SUMMARY</t>
        </is>
      </c>
    </row>
    <row r="32"/>
    <row r="33">
      <c r="A33" s="15" t="inlineStr">
        <is>
          <t>Total Shares Owned:</t>
        </is>
      </c>
      <c r="B33" s="16">
        <f>SUM(C9:C28)</f>
        <v/>
      </c>
    </row>
    <row r="34">
      <c r="A34" s="15" t="inlineStr">
        <is>
          <t>Total Investment Value:</t>
        </is>
      </c>
      <c r="B34" s="17">
        <f>SUMPRODUCT(C9:C28,E9:E28)</f>
        <v/>
      </c>
    </row>
    <row r="35">
      <c r="A35" s="15" t="inlineStr">
        <is>
          <t>Total Annual Dividend Income:</t>
        </is>
      </c>
      <c r="B35" s="18">
        <f>SUM(H9:H28)</f>
        <v/>
      </c>
    </row>
    <row r="36">
      <c r="A36" s="15" t="inlineStr">
        <is>
          <t>Average Dividend Yield:</t>
        </is>
      </c>
      <c r="B36" s="19">
        <f>IF(B34=0,0,B35/B34)</f>
        <v/>
      </c>
    </row>
    <row r="37">
      <c r="A37" s="15" t="inlineStr">
        <is>
          <t>Holdings with Reinvestment:</t>
        </is>
      </c>
      <c r="B37" s="16">
        <f>COUNTIF(J9:J28,"Yes")</f>
        <v/>
      </c>
    </row>
  </sheetData>
  <mergeCells count="5">
    <mergeCell ref="A1:J1"/>
    <mergeCell ref="A5:J5"/>
    <mergeCell ref="A31:J31"/>
    <mergeCell ref="A3:J3"/>
    <mergeCell ref="A2:J2"/>
  </mergeCells>
  <conditionalFormatting sqref="I9:I28">
    <cfRule type="cellIs" priority="1" operator="greaterThan" dxfId="0">
      <formula>0.03</formula>
    </cfRule>
    <cfRule type="cellIs" priority="2" operator="between" dxfId="1">
      <formula>0.015</formula>
      <formula>0.03</formula>
    </cfRule>
    <cfRule type="cellIs" priority="3" operator="lessThan" dxfId="2">
      <formula>0.015</formula>
    </cfRule>
  </conditionalFormatting>
  <dataValidations count="2">
    <dataValidation sqref="G9:G28" showDropDown="0" showInputMessage="0" showErrorMessage="0" allowBlank="1" type="list">
      <formula1>"Quarterly,Monthly,Semi-Annual,Annual"</formula1>
    </dataValidation>
    <dataValidation sqref="J9:J28" showDropDown="0" showInputMessage="0" showErrorMessage="0" allowBlank="1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10B981"/>
    <outlinePr summaryBelow="1" summaryRight="1"/>
    <pageSetUpPr/>
  </sheetPr>
  <dimension ref="A1:I76"/>
  <sheetViews>
    <sheetView workbookViewId="0">
      <selection activeCell="A1" sqref="A1"/>
    </sheetView>
  </sheetViews>
  <sheetFormatPr baseColWidth="8" defaultRowHeight="15"/>
  <cols>
    <col width="47" customWidth="1" min="1" max="1"/>
    <col width="26" customWidth="1" min="2" max="2"/>
    <col width="13" customWidth="1" min="3" max="3"/>
    <col width="22" customWidth="1" min="4" max="4"/>
    <col width="16" customWidth="1" min="5" max="5"/>
    <col width="18" customWidth="1" min="6" max="6"/>
    <col width="15" customWidth="1" min="7" max="7"/>
    <col width="20" customWidth="1" min="8" max="8"/>
    <col width="23" customWidth="1" min="9" max="9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DIVIDEND INCOME TRACKER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DIVIDEND PAYMENT LOG</t>
        </is>
      </c>
    </row>
    <row r="6"/>
    <row r="7" ht="20" customHeight="1">
      <c r="A7" s="6" t="inlineStr">
        <is>
          <t>Payment Date</t>
        </is>
      </c>
      <c r="B7" s="6" t="inlineStr">
        <is>
          <t>Investment Name</t>
        </is>
      </c>
      <c r="C7" s="6" t="inlineStr">
        <is>
          <t>Ticker</t>
        </is>
      </c>
      <c r="D7" s="6" t="inlineStr">
        <is>
          <t>Dividend per Share</t>
        </is>
      </c>
      <c r="E7" s="6" t="inlineStr">
        <is>
          <t>Shares Owned</t>
        </is>
      </c>
      <c r="F7" s="6" t="inlineStr">
        <is>
          <t>Payment Amount</t>
        </is>
      </c>
      <c r="G7" s="6" t="inlineStr">
        <is>
          <t>Reinvested?</t>
        </is>
      </c>
      <c r="H7" s="6" t="inlineStr">
        <is>
          <t>Ex-Dividend Date</t>
        </is>
      </c>
      <c r="I7" s="6" t="inlineStr">
        <is>
          <t>Notes</t>
        </is>
      </c>
    </row>
    <row r="8"/>
    <row r="9">
      <c r="A9" s="20" t="inlineStr">
        <is>
          <t>2024-03-15</t>
        </is>
      </c>
      <c r="B9" s="7" t="inlineStr">
        <is>
          <t>Apple Inc.</t>
        </is>
      </c>
      <c r="C9" s="7" t="inlineStr">
        <is>
          <t>AAPL</t>
        </is>
      </c>
      <c r="D9" s="9" t="n">
        <v>0.24</v>
      </c>
      <c r="E9" s="8" t="n">
        <v>50</v>
      </c>
      <c r="F9" s="9">
        <f>D9*E9</f>
        <v/>
      </c>
      <c r="G9" s="7" t="inlineStr">
        <is>
          <t>Yes</t>
        </is>
      </c>
      <c r="H9" s="20" t="inlineStr">
        <is>
          <t>2024-02-09</t>
        </is>
      </c>
      <c r="I9" s="7" t="inlineStr">
        <is>
          <t>Q1 Dividend</t>
        </is>
      </c>
    </row>
    <row r="10">
      <c r="A10" s="21" t="inlineStr">
        <is>
          <t>2024-04-01</t>
        </is>
      </c>
      <c r="B10" s="11" t="inlineStr">
        <is>
          <t>Coca-Cola Co.</t>
        </is>
      </c>
      <c r="C10" s="11" t="inlineStr">
        <is>
          <t>KO</t>
        </is>
      </c>
      <c r="D10" s="13" t="n">
        <v>0.48</v>
      </c>
      <c r="E10" s="12" t="n">
        <v>120</v>
      </c>
      <c r="F10" s="13">
        <f>D10*E10</f>
        <v/>
      </c>
      <c r="G10" s="11" t="inlineStr">
        <is>
          <t>Yes</t>
        </is>
      </c>
      <c r="H10" s="21" t="inlineStr">
        <is>
          <t>2024-03-14</t>
        </is>
      </c>
      <c r="I10" s="11" t="inlineStr"/>
    </row>
    <row r="11">
      <c r="A11" s="20" t="inlineStr">
        <is>
          <t>2024-04-15</t>
        </is>
      </c>
      <c r="B11" s="7" t="inlineStr">
        <is>
          <t>Realty Income Corp</t>
        </is>
      </c>
      <c r="C11" s="7" t="inlineStr">
        <is>
          <t>O</t>
        </is>
      </c>
      <c r="D11" s="9" t="n">
        <v>0.26</v>
      </c>
      <c r="E11" s="8" t="n">
        <v>200</v>
      </c>
      <c r="F11" s="9">
        <f>D11*E11</f>
        <v/>
      </c>
      <c r="G11" s="7" t="inlineStr">
        <is>
          <t>Yes</t>
        </is>
      </c>
      <c r="H11" s="20" t="inlineStr">
        <is>
          <t>2024-03-29</t>
        </is>
      </c>
      <c r="I11" s="7" t="inlineStr">
        <is>
          <t>Monthly payout</t>
        </is>
      </c>
    </row>
    <row r="12">
      <c r="A12" s="21" t="inlineStr">
        <is>
          <t>2024-06-15</t>
        </is>
      </c>
      <c r="B12" s="11" t="inlineStr">
        <is>
          <t>Apple Inc.</t>
        </is>
      </c>
      <c r="C12" s="11" t="inlineStr">
        <is>
          <t>AAPL</t>
        </is>
      </c>
      <c r="D12" s="13" t="n">
        <v>0.24</v>
      </c>
      <c r="E12" s="12" t="n">
        <v>50</v>
      </c>
      <c r="F12" s="13">
        <f>D12*E12</f>
        <v/>
      </c>
      <c r="G12" s="11" t="inlineStr">
        <is>
          <t>Yes</t>
        </is>
      </c>
      <c r="H12" s="21" t="inlineStr">
        <is>
          <t>2024-05-10</t>
        </is>
      </c>
      <c r="I12" s="11" t="inlineStr">
        <is>
          <t>Q2 Dividend</t>
        </is>
      </c>
    </row>
    <row r="13">
      <c r="A13" s="20" t="inlineStr">
        <is>
          <t>2025-01-15</t>
        </is>
      </c>
      <c r="B13" s="7" t="inlineStr">
        <is>
          <t>Verizon Communications</t>
        </is>
      </c>
      <c r="C13" s="7" t="inlineStr">
        <is>
          <t>VZ</t>
        </is>
      </c>
      <c r="D13" s="9" t="n">
        <v>0.66</v>
      </c>
      <c r="E13" s="8" t="n">
        <v>150</v>
      </c>
      <c r="F13" s="9">
        <f>D13*E13</f>
        <v/>
      </c>
      <c r="G13" s="7" t="inlineStr">
        <is>
          <t>No</t>
        </is>
      </c>
      <c r="H13" s="20" t="inlineStr">
        <is>
          <t>2025-01-03</t>
        </is>
      </c>
      <c r="I13" s="7" t="inlineStr">
        <is>
          <t>Cash payout</t>
        </is>
      </c>
    </row>
    <row r="14">
      <c r="A14" s="21" t="inlineStr">
        <is>
          <t>2025-03-15</t>
        </is>
      </c>
      <c r="B14" s="11" t="inlineStr">
        <is>
          <t>Apple Inc.</t>
        </is>
      </c>
      <c r="C14" s="11" t="inlineStr">
        <is>
          <t>AAPL</t>
        </is>
      </c>
      <c r="D14" s="13" t="n">
        <v>0.25</v>
      </c>
      <c r="E14" s="12" t="n">
        <v>50</v>
      </c>
      <c r="F14" s="13">
        <f>D14*E14</f>
        <v/>
      </c>
      <c r="G14" s="11" t="inlineStr">
        <is>
          <t>Yes</t>
        </is>
      </c>
      <c r="H14" s="21" t="inlineStr">
        <is>
          <t>2025-02-14</t>
        </is>
      </c>
      <c r="I14" s="11" t="inlineStr"/>
    </row>
    <row r="15">
      <c r="A15" s="20" t="inlineStr">
        <is>
          <t>2025-04-01</t>
        </is>
      </c>
      <c r="B15" s="7" t="inlineStr">
        <is>
          <t>Coca-Cola Co.</t>
        </is>
      </c>
      <c r="C15" s="7" t="inlineStr">
        <is>
          <t>KO</t>
        </is>
      </c>
      <c r="D15" s="9" t="n">
        <v>0.48</v>
      </c>
      <c r="E15" s="8" t="n">
        <v>120</v>
      </c>
      <c r="F15" s="9">
        <f>D15*E15</f>
        <v/>
      </c>
      <c r="G15" s="7" t="inlineStr">
        <is>
          <t>Yes</t>
        </is>
      </c>
      <c r="H15" s="20" t="inlineStr">
        <is>
          <t>2025-03-14</t>
        </is>
      </c>
      <c r="I15" s="7" t="inlineStr"/>
    </row>
    <row r="16">
      <c r="A16" s="21" t="inlineStr">
        <is>
          <t>2025-07-15</t>
        </is>
      </c>
      <c r="B16" s="11" t="inlineStr">
        <is>
          <t>Chevron Corp.</t>
        </is>
      </c>
      <c r="C16" s="11" t="inlineStr">
        <is>
          <t>CVX</t>
        </is>
      </c>
      <c r="D16" s="13" t="n">
        <v>1.63</v>
      </c>
      <c r="E16" s="12" t="n">
        <v>30</v>
      </c>
      <c r="F16" s="13">
        <f>D16*E16</f>
        <v/>
      </c>
      <c r="G16" s="11" t="inlineStr">
        <is>
          <t>No</t>
        </is>
      </c>
      <c r="H16" s="21" t="inlineStr">
        <is>
          <t>2025-06-16</t>
        </is>
      </c>
      <c r="I16" s="11" t="inlineStr"/>
    </row>
    <row r="17">
      <c r="A17" s="20" t="inlineStr">
        <is>
          <t>2026-03-15</t>
        </is>
      </c>
      <c r="B17" s="7" t="inlineStr">
        <is>
          <t>Apple Inc.</t>
        </is>
      </c>
      <c r="C17" s="7" t="inlineStr">
        <is>
          <t>AAPL</t>
        </is>
      </c>
      <c r="D17" s="9" t="n">
        <v>0.25</v>
      </c>
      <c r="E17" s="8" t="n">
        <v>50</v>
      </c>
      <c r="F17" s="9">
        <f>D17*E17</f>
        <v/>
      </c>
      <c r="G17" s="7" t="inlineStr">
        <is>
          <t>Yes</t>
        </is>
      </c>
      <c r="H17" s="20" t="inlineStr">
        <is>
          <t>2026-02-13</t>
        </is>
      </c>
      <c r="I17" s="7" t="inlineStr">
        <is>
          <t>Current Year Payout</t>
        </is>
      </c>
    </row>
    <row r="18">
      <c r="A18" s="21" t="inlineStr">
        <is>
          <t>2026-04-01</t>
        </is>
      </c>
      <c r="B18" s="11" t="inlineStr">
        <is>
          <t>Coca-Cola Co.</t>
        </is>
      </c>
      <c r="C18" s="11" t="inlineStr">
        <is>
          <t>KO</t>
        </is>
      </c>
      <c r="D18" s="13" t="n">
        <v>0.48</v>
      </c>
      <c r="E18" s="12" t="n">
        <v>120</v>
      </c>
      <c r="F18" s="13">
        <f>D18*E18</f>
        <v/>
      </c>
      <c r="G18" s="11" t="inlineStr">
        <is>
          <t>Yes</t>
        </is>
      </c>
      <c r="H18" s="21" t="inlineStr">
        <is>
          <t>2026-03-13</t>
        </is>
      </c>
      <c r="I18" s="11" t="inlineStr">
        <is>
          <t>Current Year Payout</t>
        </is>
      </c>
    </row>
    <row r="19">
      <c r="A19" s="7" t="inlineStr"/>
      <c r="B19" s="7" t="inlineStr"/>
      <c r="C19" s="7" t="inlineStr"/>
      <c r="D19" s="9" t="inlineStr"/>
      <c r="E19" s="7" t="inlineStr"/>
      <c r="F19" s="9">
        <f>D19*E19</f>
        <v/>
      </c>
      <c r="G19" s="7" t="inlineStr"/>
      <c r="H19" s="7" t="inlineStr"/>
      <c r="I19" s="7" t="inlineStr"/>
    </row>
    <row r="20">
      <c r="A20" s="11" t="inlineStr"/>
      <c r="B20" s="11" t="inlineStr"/>
      <c r="C20" s="11" t="inlineStr"/>
      <c r="D20" s="13" t="inlineStr"/>
      <c r="E20" s="11" t="inlineStr"/>
      <c r="F20" s="13">
        <f>D20*E20</f>
        <v/>
      </c>
      <c r="G20" s="11" t="inlineStr"/>
      <c r="H20" s="11" t="inlineStr"/>
      <c r="I20" s="11" t="inlineStr"/>
    </row>
    <row r="21">
      <c r="A21" s="7" t="inlineStr"/>
      <c r="B21" s="7" t="inlineStr"/>
      <c r="C21" s="7" t="inlineStr"/>
      <c r="D21" s="9" t="inlineStr"/>
      <c r="E21" s="7" t="inlineStr"/>
      <c r="F21" s="9">
        <f>D21*E21</f>
        <v/>
      </c>
      <c r="G21" s="7" t="inlineStr"/>
      <c r="H21" s="7" t="inlineStr"/>
      <c r="I21" s="7" t="inlineStr"/>
    </row>
    <row r="22">
      <c r="A22" s="11" t="inlineStr"/>
      <c r="B22" s="11" t="inlineStr"/>
      <c r="C22" s="11" t="inlineStr"/>
      <c r="D22" s="13" t="inlineStr"/>
      <c r="E22" s="11" t="inlineStr"/>
      <c r="F22" s="13">
        <f>D22*E22</f>
        <v/>
      </c>
      <c r="G22" s="11" t="inlineStr"/>
      <c r="H22" s="11" t="inlineStr"/>
      <c r="I22" s="11" t="inlineStr"/>
    </row>
    <row r="23">
      <c r="A23" s="7" t="inlineStr"/>
      <c r="B23" s="7" t="inlineStr"/>
      <c r="C23" s="7" t="inlineStr"/>
      <c r="D23" s="9" t="inlineStr"/>
      <c r="E23" s="7" t="inlineStr"/>
      <c r="F23" s="9">
        <f>D23*E23</f>
        <v/>
      </c>
      <c r="G23" s="7" t="inlineStr"/>
      <c r="H23" s="7" t="inlineStr"/>
      <c r="I23" s="7" t="inlineStr"/>
    </row>
    <row r="24">
      <c r="A24" s="11" t="inlineStr"/>
      <c r="B24" s="11" t="inlineStr"/>
      <c r="C24" s="11" t="inlineStr"/>
      <c r="D24" s="13" t="inlineStr"/>
      <c r="E24" s="11" t="inlineStr"/>
      <c r="F24" s="13">
        <f>D24*E24</f>
        <v/>
      </c>
      <c r="G24" s="11" t="inlineStr"/>
      <c r="H24" s="11" t="inlineStr"/>
      <c r="I24" s="11" t="inlineStr"/>
    </row>
    <row r="25">
      <c r="A25" s="7" t="inlineStr"/>
      <c r="B25" s="7" t="inlineStr"/>
      <c r="C25" s="7" t="inlineStr"/>
      <c r="D25" s="9" t="inlineStr"/>
      <c r="E25" s="7" t="inlineStr"/>
      <c r="F25" s="9">
        <f>D25*E25</f>
        <v/>
      </c>
      <c r="G25" s="7" t="inlineStr"/>
      <c r="H25" s="7" t="inlineStr"/>
      <c r="I25" s="7" t="inlineStr"/>
    </row>
    <row r="26">
      <c r="A26" s="11" t="inlineStr"/>
      <c r="B26" s="11" t="inlineStr"/>
      <c r="C26" s="11" t="inlineStr"/>
      <c r="D26" s="13" t="inlineStr"/>
      <c r="E26" s="11" t="inlineStr"/>
      <c r="F26" s="13">
        <f>D26*E26</f>
        <v/>
      </c>
      <c r="G26" s="11" t="inlineStr"/>
      <c r="H26" s="11" t="inlineStr"/>
      <c r="I26" s="11" t="inlineStr"/>
    </row>
    <row r="27">
      <c r="A27" s="7" t="inlineStr"/>
      <c r="B27" s="7" t="inlineStr"/>
      <c r="C27" s="7" t="inlineStr"/>
      <c r="D27" s="9" t="inlineStr"/>
      <c r="E27" s="7" t="inlineStr"/>
      <c r="F27" s="9">
        <f>D27*E27</f>
        <v/>
      </c>
      <c r="G27" s="7" t="inlineStr"/>
      <c r="H27" s="7" t="inlineStr"/>
      <c r="I27" s="7" t="inlineStr"/>
    </row>
    <row r="28">
      <c r="A28" s="11" t="inlineStr"/>
      <c r="B28" s="11" t="inlineStr"/>
      <c r="C28" s="11" t="inlineStr"/>
      <c r="D28" s="13" t="inlineStr"/>
      <c r="E28" s="11" t="inlineStr"/>
      <c r="F28" s="13">
        <f>D28*E28</f>
        <v/>
      </c>
      <c r="G28" s="11" t="inlineStr"/>
      <c r="H28" s="11" t="inlineStr"/>
      <c r="I28" s="11" t="inlineStr"/>
    </row>
    <row r="29">
      <c r="A29" s="7" t="inlineStr"/>
      <c r="B29" s="7" t="inlineStr"/>
      <c r="C29" s="7" t="inlineStr"/>
      <c r="D29" s="9" t="inlineStr"/>
      <c r="E29" s="7" t="inlineStr"/>
      <c r="F29" s="9">
        <f>D29*E29</f>
        <v/>
      </c>
      <c r="G29" s="7" t="inlineStr"/>
      <c r="H29" s="7" t="inlineStr"/>
      <c r="I29" s="7" t="inlineStr"/>
    </row>
    <row r="30">
      <c r="A30" s="11" t="inlineStr"/>
      <c r="B30" s="11" t="inlineStr"/>
      <c r="C30" s="11" t="inlineStr"/>
      <c r="D30" s="13" t="inlineStr"/>
      <c r="E30" s="11" t="inlineStr"/>
      <c r="F30" s="13">
        <f>D30*E30</f>
        <v/>
      </c>
      <c r="G30" s="11" t="inlineStr"/>
      <c r="H30" s="11" t="inlineStr"/>
      <c r="I30" s="11" t="inlineStr"/>
    </row>
    <row r="31">
      <c r="A31" s="7" t="inlineStr"/>
      <c r="B31" s="7" t="inlineStr"/>
      <c r="C31" s="7" t="inlineStr"/>
      <c r="D31" s="9" t="inlineStr"/>
      <c r="E31" s="7" t="inlineStr"/>
      <c r="F31" s="9">
        <f>D31*E31</f>
        <v/>
      </c>
      <c r="G31" s="7" t="inlineStr"/>
      <c r="H31" s="7" t="inlineStr"/>
      <c r="I31" s="7" t="inlineStr"/>
    </row>
    <row r="32">
      <c r="A32" s="11" t="inlineStr"/>
      <c r="B32" s="11" t="inlineStr"/>
      <c r="C32" s="11" t="inlineStr"/>
      <c r="D32" s="13" t="inlineStr"/>
      <c r="E32" s="11" t="inlineStr"/>
      <c r="F32" s="13">
        <f>D32*E32</f>
        <v/>
      </c>
      <c r="G32" s="11" t="inlineStr"/>
      <c r="H32" s="11" t="inlineStr"/>
      <c r="I32" s="11" t="inlineStr"/>
    </row>
    <row r="33">
      <c r="A33" s="7" t="inlineStr"/>
      <c r="B33" s="7" t="inlineStr"/>
      <c r="C33" s="7" t="inlineStr"/>
      <c r="D33" s="9" t="inlineStr"/>
      <c r="E33" s="7" t="inlineStr"/>
      <c r="F33" s="9">
        <f>D33*E33</f>
        <v/>
      </c>
      <c r="G33" s="7" t="inlineStr"/>
      <c r="H33" s="7" t="inlineStr"/>
      <c r="I33" s="7" t="inlineStr"/>
    </row>
    <row r="34">
      <c r="A34" s="11" t="inlineStr"/>
      <c r="B34" s="11" t="inlineStr"/>
      <c r="C34" s="11" t="inlineStr"/>
      <c r="D34" s="13" t="inlineStr"/>
      <c r="E34" s="11" t="inlineStr"/>
      <c r="F34" s="13">
        <f>D34*E34</f>
        <v/>
      </c>
      <c r="G34" s="11" t="inlineStr"/>
      <c r="H34" s="11" t="inlineStr"/>
      <c r="I34" s="11" t="inlineStr"/>
    </row>
    <row r="35">
      <c r="A35" s="7" t="inlineStr"/>
      <c r="B35" s="7" t="inlineStr"/>
      <c r="C35" s="7" t="inlineStr"/>
      <c r="D35" s="9" t="inlineStr"/>
      <c r="E35" s="7" t="inlineStr"/>
      <c r="F35" s="9">
        <f>D35*E35</f>
        <v/>
      </c>
      <c r="G35" s="7" t="inlineStr"/>
      <c r="H35" s="7" t="inlineStr"/>
      <c r="I35" s="7" t="inlineStr"/>
    </row>
    <row r="36">
      <c r="A36" s="11" t="inlineStr"/>
      <c r="B36" s="11" t="inlineStr"/>
      <c r="C36" s="11" t="inlineStr"/>
      <c r="D36" s="13" t="inlineStr"/>
      <c r="E36" s="11" t="inlineStr"/>
      <c r="F36" s="13">
        <f>D36*E36</f>
        <v/>
      </c>
      <c r="G36" s="11" t="inlineStr"/>
      <c r="H36" s="11" t="inlineStr"/>
      <c r="I36" s="11" t="inlineStr"/>
    </row>
    <row r="37">
      <c r="A37" s="7" t="inlineStr"/>
      <c r="B37" s="7" t="inlineStr"/>
      <c r="C37" s="7" t="inlineStr"/>
      <c r="D37" s="9" t="inlineStr"/>
      <c r="E37" s="7" t="inlineStr"/>
      <c r="F37" s="9">
        <f>D37*E37</f>
        <v/>
      </c>
      <c r="G37" s="7" t="inlineStr"/>
      <c r="H37" s="7" t="inlineStr"/>
      <c r="I37" s="7" t="inlineStr"/>
    </row>
    <row r="38">
      <c r="A38" s="11" t="inlineStr"/>
      <c r="B38" s="11" t="inlineStr"/>
      <c r="C38" s="11" t="inlineStr"/>
      <c r="D38" s="13" t="inlineStr"/>
      <c r="E38" s="11" t="inlineStr"/>
      <c r="F38" s="13">
        <f>D38*E38</f>
        <v/>
      </c>
      <c r="G38" s="11" t="inlineStr"/>
      <c r="H38" s="11" t="inlineStr"/>
      <c r="I38" s="11" t="inlineStr"/>
    </row>
    <row r="39">
      <c r="A39" s="7" t="inlineStr"/>
      <c r="B39" s="7" t="inlineStr"/>
      <c r="C39" s="7" t="inlineStr"/>
      <c r="D39" s="9" t="inlineStr"/>
      <c r="E39" s="7" t="inlineStr"/>
      <c r="F39" s="9">
        <f>D39*E39</f>
        <v/>
      </c>
      <c r="G39" s="7" t="inlineStr"/>
      <c r="H39" s="7" t="inlineStr"/>
      <c r="I39" s="7" t="inlineStr"/>
    </row>
    <row r="40">
      <c r="A40" s="11" t="inlineStr"/>
      <c r="B40" s="11" t="inlineStr"/>
      <c r="C40" s="11" t="inlineStr"/>
      <c r="D40" s="13" t="inlineStr"/>
      <c r="E40" s="11" t="inlineStr"/>
      <c r="F40" s="13">
        <f>D40*E40</f>
        <v/>
      </c>
      <c r="G40" s="11" t="inlineStr"/>
      <c r="H40" s="11" t="inlineStr"/>
      <c r="I40" s="11" t="inlineStr"/>
    </row>
    <row r="41">
      <c r="A41" s="7" t="inlineStr"/>
      <c r="B41" s="7" t="inlineStr"/>
      <c r="C41" s="7" t="inlineStr"/>
      <c r="D41" s="9" t="inlineStr"/>
      <c r="E41" s="7" t="inlineStr"/>
      <c r="F41" s="9">
        <f>D41*E41</f>
        <v/>
      </c>
      <c r="G41" s="7" t="inlineStr"/>
      <c r="H41" s="7" t="inlineStr"/>
      <c r="I41" s="7" t="inlineStr"/>
    </row>
    <row r="42">
      <c r="A42" s="11" t="inlineStr"/>
      <c r="B42" s="11" t="inlineStr"/>
      <c r="C42" s="11" t="inlineStr"/>
      <c r="D42" s="13" t="inlineStr"/>
      <c r="E42" s="11" t="inlineStr"/>
      <c r="F42" s="13">
        <f>D42*E42</f>
        <v/>
      </c>
      <c r="G42" s="11" t="inlineStr"/>
      <c r="H42" s="11" t="inlineStr"/>
      <c r="I42" s="11" t="inlineStr"/>
    </row>
    <row r="43">
      <c r="A43" s="7" t="inlineStr"/>
      <c r="B43" s="7" t="inlineStr"/>
      <c r="C43" s="7" t="inlineStr"/>
      <c r="D43" s="9" t="inlineStr"/>
      <c r="E43" s="7" t="inlineStr"/>
      <c r="F43" s="9">
        <f>D43*E43</f>
        <v/>
      </c>
      <c r="G43" s="7" t="inlineStr"/>
      <c r="H43" s="7" t="inlineStr"/>
      <c r="I43" s="7" t="inlineStr"/>
    </row>
    <row r="44">
      <c r="A44" s="11" t="inlineStr"/>
      <c r="B44" s="11" t="inlineStr"/>
      <c r="C44" s="11" t="inlineStr"/>
      <c r="D44" s="13" t="inlineStr"/>
      <c r="E44" s="11" t="inlineStr"/>
      <c r="F44" s="13">
        <f>D44*E44</f>
        <v/>
      </c>
      <c r="G44" s="11" t="inlineStr"/>
      <c r="H44" s="11" t="inlineStr"/>
      <c r="I44" s="11" t="inlineStr"/>
    </row>
    <row r="45">
      <c r="A45" s="7" t="inlineStr"/>
      <c r="B45" s="7" t="inlineStr"/>
      <c r="C45" s="7" t="inlineStr"/>
      <c r="D45" s="9" t="inlineStr"/>
      <c r="E45" s="7" t="inlineStr"/>
      <c r="F45" s="9">
        <f>D45*E45</f>
        <v/>
      </c>
      <c r="G45" s="7" t="inlineStr"/>
      <c r="H45" s="7" t="inlineStr"/>
      <c r="I45" s="7" t="inlineStr"/>
    </row>
    <row r="46">
      <c r="A46" s="11" t="inlineStr"/>
      <c r="B46" s="11" t="inlineStr"/>
      <c r="C46" s="11" t="inlineStr"/>
      <c r="D46" s="13" t="inlineStr"/>
      <c r="E46" s="11" t="inlineStr"/>
      <c r="F46" s="13">
        <f>D46*E46</f>
        <v/>
      </c>
      <c r="G46" s="11" t="inlineStr"/>
      <c r="H46" s="11" t="inlineStr"/>
      <c r="I46" s="11" t="inlineStr"/>
    </row>
    <row r="47">
      <c r="A47" s="7" t="inlineStr"/>
      <c r="B47" s="7" t="inlineStr"/>
      <c r="C47" s="7" t="inlineStr"/>
      <c r="D47" s="9" t="inlineStr"/>
      <c r="E47" s="7" t="inlineStr"/>
      <c r="F47" s="9">
        <f>D47*E47</f>
        <v/>
      </c>
      <c r="G47" s="7" t="inlineStr"/>
      <c r="H47" s="7" t="inlineStr"/>
      <c r="I47" s="7" t="inlineStr"/>
    </row>
    <row r="48">
      <c r="A48" s="11" t="inlineStr"/>
      <c r="B48" s="11" t="inlineStr"/>
      <c r="C48" s="11" t="inlineStr"/>
      <c r="D48" s="13" t="inlineStr"/>
      <c r="E48" s="11" t="inlineStr"/>
      <c r="F48" s="13">
        <f>D48*E48</f>
        <v/>
      </c>
      <c r="G48" s="11" t="inlineStr"/>
      <c r="H48" s="11" t="inlineStr"/>
      <c r="I48" s="11" t="inlineStr"/>
    </row>
    <row r="49">
      <c r="A49" s="7" t="inlineStr"/>
      <c r="B49" s="7" t="inlineStr"/>
      <c r="C49" s="7" t="inlineStr"/>
      <c r="D49" s="9" t="inlineStr"/>
      <c r="E49" s="7" t="inlineStr"/>
      <c r="F49" s="9">
        <f>D49*E49</f>
        <v/>
      </c>
      <c r="G49" s="7" t="inlineStr"/>
      <c r="H49" s="7" t="inlineStr"/>
      <c r="I49" s="7" t="inlineStr"/>
    </row>
    <row r="50">
      <c r="A50" s="11" t="inlineStr"/>
      <c r="B50" s="11" t="inlineStr"/>
      <c r="C50" s="11" t="inlineStr"/>
      <c r="D50" s="13" t="inlineStr"/>
      <c r="E50" s="11" t="inlineStr"/>
      <c r="F50" s="13">
        <f>D50*E50</f>
        <v/>
      </c>
      <c r="G50" s="11" t="inlineStr"/>
      <c r="H50" s="11" t="inlineStr"/>
      <c r="I50" s="11" t="inlineStr"/>
    </row>
    <row r="51">
      <c r="A51" s="7" t="inlineStr"/>
      <c r="B51" s="7" t="inlineStr"/>
      <c r="C51" s="7" t="inlineStr"/>
      <c r="D51" s="9" t="inlineStr"/>
      <c r="E51" s="7" t="inlineStr"/>
      <c r="F51" s="9">
        <f>D51*E51</f>
        <v/>
      </c>
      <c r="G51" s="7" t="inlineStr"/>
      <c r="H51" s="7" t="inlineStr"/>
      <c r="I51" s="7" t="inlineStr"/>
    </row>
    <row r="52">
      <c r="A52" s="11" t="inlineStr"/>
      <c r="B52" s="11" t="inlineStr"/>
      <c r="C52" s="11" t="inlineStr"/>
      <c r="D52" s="13" t="inlineStr"/>
      <c r="E52" s="11" t="inlineStr"/>
      <c r="F52" s="13">
        <f>D52*E52</f>
        <v/>
      </c>
      <c r="G52" s="11" t="inlineStr"/>
      <c r="H52" s="11" t="inlineStr"/>
      <c r="I52" s="11" t="inlineStr"/>
    </row>
    <row r="53">
      <c r="A53" s="7" t="inlineStr"/>
      <c r="B53" s="7" t="inlineStr"/>
      <c r="C53" s="7" t="inlineStr"/>
      <c r="D53" s="9" t="inlineStr"/>
      <c r="E53" s="7" t="inlineStr"/>
      <c r="F53" s="9">
        <f>D53*E53</f>
        <v/>
      </c>
      <c r="G53" s="7" t="inlineStr"/>
      <c r="H53" s="7" t="inlineStr"/>
      <c r="I53" s="7" t="inlineStr"/>
    </row>
    <row r="54">
      <c r="A54" s="11" t="inlineStr"/>
      <c r="B54" s="11" t="inlineStr"/>
      <c r="C54" s="11" t="inlineStr"/>
      <c r="D54" s="13" t="inlineStr"/>
      <c r="E54" s="11" t="inlineStr"/>
      <c r="F54" s="13">
        <f>D54*E54</f>
        <v/>
      </c>
      <c r="G54" s="11" t="inlineStr"/>
      <c r="H54" s="11" t="inlineStr"/>
      <c r="I54" s="11" t="inlineStr"/>
    </row>
    <row r="55">
      <c r="A55" s="7" t="inlineStr"/>
      <c r="B55" s="7" t="inlineStr"/>
      <c r="C55" s="7" t="inlineStr"/>
      <c r="D55" s="9" t="inlineStr"/>
      <c r="E55" s="7" t="inlineStr"/>
      <c r="F55" s="9">
        <f>D55*E55</f>
        <v/>
      </c>
      <c r="G55" s="7" t="inlineStr"/>
      <c r="H55" s="7" t="inlineStr"/>
      <c r="I55" s="7" t="inlineStr"/>
    </row>
    <row r="56">
      <c r="A56" s="11" t="inlineStr"/>
      <c r="B56" s="11" t="inlineStr"/>
      <c r="C56" s="11" t="inlineStr"/>
      <c r="D56" s="13" t="inlineStr"/>
      <c r="E56" s="11" t="inlineStr"/>
      <c r="F56" s="13">
        <f>D56*E56</f>
        <v/>
      </c>
      <c r="G56" s="11" t="inlineStr"/>
      <c r="H56" s="11" t="inlineStr"/>
      <c r="I56" s="11" t="inlineStr"/>
    </row>
    <row r="57">
      <c r="A57" s="7" t="inlineStr"/>
      <c r="B57" s="7" t="inlineStr"/>
      <c r="C57" s="7" t="inlineStr"/>
      <c r="D57" s="9" t="inlineStr"/>
      <c r="E57" s="7" t="inlineStr"/>
      <c r="F57" s="9">
        <f>D57*E57</f>
        <v/>
      </c>
      <c r="G57" s="7" t="inlineStr"/>
      <c r="H57" s="7" t="inlineStr"/>
      <c r="I57" s="7" t="inlineStr"/>
    </row>
    <row r="58">
      <c r="A58" s="11" t="inlineStr"/>
      <c r="B58" s="11" t="inlineStr"/>
      <c r="C58" s="11" t="inlineStr"/>
      <c r="D58" s="13" t="inlineStr"/>
      <c r="E58" s="11" t="inlineStr"/>
      <c r="F58" s="13">
        <f>D58*E58</f>
        <v/>
      </c>
      <c r="G58" s="11" t="inlineStr"/>
      <c r="H58" s="11" t="inlineStr"/>
      <c r="I58" s="11" t="inlineStr"/>
    </row>
    <row r="59">
      <c r="A59" s="7" t="inlineStr"/>
      <c r="B59" s="7" t="inlineStr"/>
      <c r="C59" s="7" t="inlineStr"/>
      <c r="D59" s="9" t="inlineStr"/>
      <c r="E59" s="7" t="inlineStr"/>
      <c r="F59" s="9">
        <f>D59*E59</f>
        <v/>
      </c>
      <c r="G59" s="7" t="inlineStr"/>
      <c r="H59" s="7" t="inlineStr"/>
      <c r="I59" s="7" t="inlineStr"/>
    </row>
    <row r="60">
      <c r="A60" s="11" t="inlineStr"/>
      <c r="B60" s="11" t="inlineStr"/>
      <c r="C60" s="11" t="inlineStr"/>
      <c r="D60" s="13" t="inlineStr"/>
      <c r="E60" s="11" t="inlineStr"/>
      <c r="F60" s="13">
        <f>D60*E60</f>
        <v/>
      </c>
      <c r="G60" s="11" t="inlineStr"/>
      <c r="H60" s="11" t="inlineStr"/>
      <c r="I60" s="11" t="inlineStr"/>
    </row>
    <row r="61">
      <c r="A61" s="7" t="inlineStr"/>
      <c r="B61" s="7" t="inlineStr"/>
      <c r="C61" s="7" t="inlineStr"/>
      <c r="D61" s="9" t="inlineStr"/>
      <c r="E61" s="7" t="inlineStr"/>
      <c r="F61" s="9">
        <f>D61*E61</f>
        <v/>
      </c>
      <c r="G61" s="7" t="inlineStr"/>
      <c r="H61" s="7" t="inlineStr"/>
      <c r="I61" s="7" t="inlineStr"/>
    </row>
    <row r="62">
      <c r="A62" s="11" t="inlineStr"/>
      <c r="B62" s="11" t="inlineStr"/>
      <c r="C62" s="11" t="inlineStr"/>
      <c r="D62" s="13" t="inlineStr"/>
      <c r="E62" s="11" t="inlineStr"/>
      <c r="F62" s="13">
        <f>D62*E62</f>
        <v/>
      </c>
      <c r="G62" s="11" t="inlineStr"/>
      <c r="H62" s="11" t="inlineStr"/>
      <c r="I62" s="11" t="inlineStr"/>
    </row>
    <row r="63">
      <c r="A63" s="7" t="inlineStr"/>
      <c r="B63" s="7" t="inlineStr"/>
      <c r="C63" s="7" t="inlineStr"/>
      <c r="D63" s="9" t="inlineStr"/>
      <c r="E63" s="7" t="inlineStr"/>
      <c r="F63" s="9">
        <f>D63*E63</f>
        <v/>
      </c>
      <c r="G63" s="7" t="inlineStr"/>
      <c r="H63" s="7" t="inlineStr"/>
      <c r="I63" s="7" t="inlineStr"/>
    </row>
    <row r="64">
      <c r="A64" s="11" t="inlineStr"/>
      <c r="B64" s="11" t="inlineStr"/>
      <c r="C64" s="11" t="inlineStr"/>
      <c r="D64" s="13" t="inlineStr"/>
      <c r="E64" s="11" t="inlineStr"/>
      <c r="F64" s="13">
        <f>D64*E64</f>
        <v/>
      </c>
      <c r="G64" s="11" t="inlineStr"/>
      <c r="H64" s="11" t="inlineStr"/>
      <c r="I64" s="11" t="inlineStr"/>
    </row>
    <row r="65">
      <c r="A65" s="7" t="inlineStr"/>
      <c r="B65" s="7" t="inlineStr"/>
      <c r="C65" s="7" t="inlineStr"/>
      <c r="D65" s="9" t="inlineStr"/>
      <c r="E65" s="7" t="inlineStr"/>
      <c r="F65" s="9">
        <f>D65*E65</f>
        <v/>
      </c>
      <c r="G65" s="7" t="inlineStr"/>
      <c r="H65" s="7" t="inlineStr"/>
      <c r="I65" s="7" t="inlineStr"/>
    </row>
    <row r="66">
      <c r="A66" s="11" t="inlineStr"/>
      <c r="B66" s="11" t="inlineStr"/>
      <c r="C66" s="11" t="inlineStr"/>
      <c r="D66" s="13" t="inlineStr"/>
      <c r="E66" s="11" t="inlineStr"/>
      <c r="F66" s="13">
        <f>D66*E66</f>
        <v/>
      </c>
      <c r="G66" s="11" t="inlineStr"/>
      <c r="H66" s="11" t="inlineStr"/>
      <c r="I66" s="11" t="inlineStr"/>
    </row>
    <row r="67">
      <c r="A67" s="7" t="inlineStr"/>
      <c r="B67" s="7" t="inlineStr"/>
      <c r="C67" s="7" t="inlineStr"/>
      <c r="D67" s="9" t="inlineStr"/>
      <c r="E67" s="7" t="inlineStr"/>
      <c r="F67" s="9">
        <f>D67*E67</f>
        <v/>
      </c>
      <c r="G67" s="7" t="inlineStr"/>
      <c r="H67" s="7" t="inlineStr"/>
      <c r="I67" s="7" t="inlineStr"/>
    </row>
    <row r="68">
      <c r="A68" s="11" t="inlineStr"/>
      <c r="B68" s="11" t="inlineStr"/>
      <c r="C68" s="11" t="inlineStr"/>
      <c r="D68" s="13" t="inlineStr"/>
      <c r="E68" s="11" t="inlineStr"/>
      <c r="F68" s="13">
        <f>D68*E68</f>
        <v/>
      </c>
      <c r="G68" s="11" t="inlineStr"/>
      <c r="H68" s="11" t="inlineStr"/>
      <c r="I68" s="11" t="inlineStr"/>
    </row>
    <row r="69"/>
    <row r="70"/>
    <row r="71">
      <c r="A71" s="4" t="inlineStr">
        <is>
          <t>PAYMENT SUMMARY</t>
        </is>
      </c>
    </row>
    <row r="72"/>
    <row r="73">
      <c r="A73" s="15" t="inlineStr">
        <is>
          <t>Total Dividend Payments Received:</t>
        </is>
      </c>
      <c r="B73" s="22">
        <f>SUM(F9:F68)</f>
        <v/>
      </c>
    </row>
    <row r="74">
      <c r="A74" s="15" t="inlineStr">
        <is>
          <t>Total Payments Reinvested:</t>
        </is>
      </c>
      <c r="B74" s="23">
        <f>SUMIF(G9:G68,"Yes",F9:F68)</f>
        <v/>
      </c>
    </row>
    <row r="75">
      <c r="A75" s="15" t="inlineStr">
        <is>
          <t>Total Payments Taken as Cash:</t>
        </is>
      </c>
      <c r="B75" s="22">
        <f>SUMIF(G9:G68,"No",F9:F68)</f>
        <v/>
      </c>
    </row>
    <row r="76">
      <c r="A76" s="15" t="inlineStr">
        <is>
          <t>Number of Dividend Payments:</t>
        </is>
      </c>
      <c r="B76" s="24">
        <f>COUNTA(A9:A68)</f>
        <v/>
      </c>
    </row>
  </sheetData>
  <mergeCells count="5">
    <mergeCell ref="A2:I2"/>
    <mergeCell ref="A71:I71"/>
    <mergeCell ref="A5:I5"/>
    <mergeCell ref="A1:I1"/>
    <mergeCell ref="A3:I3"/>
  </mergeCells>
  <conditionalFormatting sqref="G9:G68">
    <cfRule type="cellIs" priority="1" operator="equal" dxfId="0">
      <formula>"Yes"</formula>
    </cfRule>
  </conditionalFormatting>
  <dataValidations count="1">
    <dataValidation sqref="G9:G68" showDropDown="0" showInputMessage="0" showErrorMessage="0" allowBlank="1" type="list">
      <formula1>"Yes,No,Partial"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tabColor rgb="001E40AF"/>
    <outlinePr summaryBelow="1" summaryRight="1"/>
    <pageSetUpPr/>
  </sheetPr>
  <dimension ref="A1:E54"/>
  <sheetViews>
    <sheetView workbookViewId="0">
      <selection activeCell="A1" sqref="A1"/>
    </sheetView>
  </sheetViews>
  <sheetFormatPr baseColWidth="8" defaultRowHeight="15"/>
  <cols>
    <col width="47" customWidth="1" min="1" max="1"/>
    <col width="28" customWidth="1" min="2" max="2"/>
    <col width="28" customWidth="1" min="3" max="3"/>
    <col width="59" customWidth="1" min="4" max="4"/>
    <col width="30" customWidth="1" min="5" max="5"/>
  </cols>
  <sheetData>
    <row r="1" ht="25" customHeight="1">
      <c r="A1" s="1">
        <f>HYPERLINK("https://finatune.com/", "FINATUNE — finatune.com")</f>
        <v/>
      </c>
    </row>
    <row r="2" ht="30" customHeight="1">
      <c r="A2" s="2" t="inlineStr">
        <is>
          <t>DIVIDEND INCOME TRACKER</t>
        </is>
      </c>
    </row>
    <row r="3" ht="20" customHeight="1">
      <c r="A3" s="3" t="inlineStr">
        <is>
          <t>Fine-tune your finances. Grow your fortune.</t>
        </is>
      </c>
    </row>
    <row r="4" ht="15" customHeight="1"/>
    <row r="5">
      <c r="A5" s="4" t="inlineStr">
        <is>
          <t>DIVIDEND INCOME ANALYSIS</t>
        </is>
      </c>
    </row>
    <row r="6"/>
    <row r="7">
      <c r="A7" s="4" t="inlineStr">
        <is>
          <t>ANNUAL DIVIDEND INCOME</t>
        </is>
      </c>
    </row>
    <row r="8"/>
    <row r="9">
      <c r="A9" s="6" t="inlineStr">
        <is>
          <t>Year</t>
        </is>
      </c>
      <c r="B9" s="6" t="inlineStr">
        <is>
          <t>Total Dividends Received</t>
        </is>
      </c>
      <c r="C9" s="6" t="inlineStr">
        <is>
          <t># of Payments</t>
        </is>
      </c>
      <c r="D9" s="6" t="inlineStr">
        <is>
          <t>Average Payment</t>
        </is>
      </c>
      <c r="E9" s="6" t="inlineStr">
        <is>
          <t>Growth from Prior Year (%)</t>
        </is>
      </c>
    </row>
    <row r="10"/>
    <row r="11">
      <c r="A11" s="7" t="n">
        <v>2020</v>
      </c>
      <c r="B11" s="9">
        <f>SUMIFS('Payment Log'!F$9:F$68, 'Payment Log'!A$9:A$68, "&gt;="&amp;DATE(A11,1,1), 'Payment Log'!A$9:A$68, "&lt;"&amp;DATE(A11+1,1,1))</f>
        <v/>
      </c>
      <c r="C11" s="25">
        <f>COUNTIFS('Payment Log'!A$9:A$68, "&gt;="&amp;DATE(A11,1,1), 'Payment Log'!A$9:A$68, "&lt;"&amp;DATE(A11+1,1,1))</f>
        <v/>
      </c>
      <c r="D11" s="9">
        <f>IF(C11=0, 0, B11/C11)</f>
        <v/>
      </c>
      <c r="E11" s="10" t="n">
        <v>0</v>
      </c>
    </row>
    <row r="12">
      <c r="A12" s="11" t="n">
        <v>2021</v>
      </c>
      <c r="B12" s="13">
        <f>SUMIFS('Payment Log'!F$9:F$68, 'Payment Log'!A$9:A$68, "&gt;="&amp;DATE(A12,1,1), 'Payment Log'!A$9:A$68, "&lt;"&amp;DATE(A12+1,1,1))</f>
        <v/>
      </c>
      <c r="C12" s="26">
        <f>COUNTIFS('Payment Log'!A$9:A$68, "&gt;="&amp;DATE(A12,1,1), 'Payment Log'!A$9:A$68, "&lt;"&amp;DATE(A12+1,1,1))</f>
        <v/>
      </c>
      <c r="D12" s="13">
        <f>IF(C12=0, 0, B12/C12)</f>
        <v/>
      </c>
      <c r="E12" s="14">
        <f>IF(B11=0, 0, (B12-B11)/B11)</f>
        <v/>
      </c>
    </row>
    <row r="13">
      <c r="A13" s="7" t="n">
        <v>2022</v>
      </c>
      <c r="B13" s="9">
        <f>SUMIFS('Payment Log'!F$9:F$68, 'Payment Log'!A$9:A$68, "&gt;="&amp;DATE(A13,1,1), 'Payment Log'!A$9:A$68, "&lt;"&amp;DATE(A13+1,1,1))</f>
        <v/>
      </c>
      <c r="C13" s="25">
        <f>COUNTIFS('Payment Log'!A$9:A$68, "&gt;="&amp;DATE(A13,1,1), 'Payment Log'!A$9:A$68, "&lt;"&amp;DATE(A13+1,1,1))</f>
        <v/>
      </c>
      <c r="D13" s="9">
        <f>IF(C13=0, 0, B13/C13)</f>
        <v/>
      </c>
      <c r="E13" s="10">
        <f>IF(B12=0, 0, (B13-B12)/B12)</f>
        <v/>
      </c>
    </row>
    <row r="14">
      <c r="A14" s="11" t="n">
        <v>2023</v>
      </c>
      <c r="B14" s="13">
        <f>SUMIFS('Payment Log'!F$9:F$68, 'Payment Log'!A$9:A$68, "&gt;="&amp;DATE(A14,1,1), 'Payment Log'!A$9:A$68, "&lt;"&amp;DATE(A14+1,1,1))</f>
        <v/>
      </c>
      <c r="C14" s="26">
        <f>COUNTIFS('Payment Log'!A$9:A$68, "&gt;="&amp;DATE(A14,1,1), 'Payment Log'!A$9:A$68, "&lt;"&amp;DATE(A14+1,1,1))</f>
        <v/>
      </c>
      <c r="D14" s="13">
        <f>IF(C14=0, 0, B14/C14)</f>
        <v/>
      </c>
      <c r="E14" s="14">
        <f>IF(B13=0, 0, (B14-B13)/B13)</f>
        <v/>
      </c>
    </row>
    <row r="15">
      <c r="A15" s="7" t="n">
        <v>2024</v>
      </c>
      <c r="B15" s="9">
        <f>SUMIFS('Payment Log'!F$9:F$68, 'Payment Log'!A$9:A$68, "&gt;="&amp;DATE(A15,1,1), 'Payment Log'!A$9:A$68, "&lt;"&amp;DATE(A15+1,1,1))</f>
        <v/>
      </c>
      <c r="C15" s="25">
        <f>COUNTIFS('Payment Log'!A$9:A$68, "&gt;="&amp;DATE(A15,1,1), 'Payment Log'!A$9:A$68, "&lt;"&amp;DATE(A15+1,1,1))</f>
        <v/>
      </c>
      <c r="D15" s="9">
        <f>IF(C15=0, 0, B15/C15)</f>
        <v/>
      </c>
      <c r="E15" s="10">
        <f>IF(B14=0, 0, (B15-B14)/B14)</f>
        <v/>
      </c>
    </row>
    <row r="16">
      <c r="A16" s="11" t="n">
        <v>2025</v>
      </c>
      <c r="B16" s="13">
        <f>SUMIFS('Payment Log'!F$9:F$68, 'Payment Log'!A$9:A$68, "&gt;="&amp;DATE(A16,1,1), 'Payment Log'!A$9:A$68, "&lt;"&amp;DATE(A16+1,1,1))</f>
        <v/>
      </c>
      <c r="C16" s="26">
        <f>COUNTIFS('Payment Log'!A$9:A$68, "&gt;="&amp;DATE(A16,1,1), 'Payment Log'!A$9:A$68, "&lt;"&amp;DATE(A16+1,1,1))</f>
        <v/>
      </c>
      <c r="D16" s="13">
        <f>IF(C16=0, 0, B16/C16)</f>
        <v/>
      </c>
      <c r="E16" s="14">
        <f>IF(B15=0, 0, (B16-B15)/B15)</f>
        <v/>
      </c>
    </row>
    <row r="17">
      <c r="A17" s="7" t="n">
        <v>2026</v>
      </c>
      <c r="B17" s="9">
        <f>SUMIFS('Payment Log'!F$9:F$68, 'Payment Log'!A$9:A$68, "&gt;="&amp;DATE(A17,1,1), 'Payment Log'!A$9:A$68, "&lt;"&amp;DATE(A17+1,1,1))</f>
        <v/>
      </c>
      <c r="C17" s="25">
        <f>COUNTIFS('Payment Log'!A$9:A$68, "&gt;="&amp;DATE(A17,1,1), 'Payment Log'!A$9:A$68, "&lt;"&amp;DATE(A17+1,1,1))</f>
        <v/>
      </c>
      <c r="D17" s="9">
        <f>IF(C17=0, 0, B17/C17)</f>
        <v/>
      </c>
      <c r="E17" s="10">
        <f>IF(B16=0, 0, (B17-B16)/B16)</f>
        <v/>
      </c>
    </row>
    <row r="18">
      <c r="A18" s="11" t="n">
        <v>2027</v>
      </c>
      <c r="B18" s="13">
        <f>SUMIFS('Payment Log'!F$9:F$68, 'Payment Log'!A$9:A$68, "&gt;="&amp;DATE(A18,1,1), 'Payment Log'!A$9:A$68, "&lt;"&amp;DATE(A18+1,1,1))</f>
        <v/>
      </c>
      <c r="C18" s="26">
        <f>COUNTIFS('Payment Log'!A$9:A$68, "&gt;="&amp;DATE(A18,1,1), 'Payment Log'!A$9:A$68, "&lt;"&amp;DATE(A18+1,1,1))</f>
        <v/>
      </c>
      <c r="D18" s="13">
        <f>IF(C18=0, 0, B18/C18)</f>
        <v/>
      </c>
      <c r="E18" s="14">
        <f>IF(B17=0, 0, (B18-B17)/B17)</f>
        <v/>
      </c>
    </row>
    <row r="19">
      <c r="A19" s="7" t="n">
        <v>2028</v>
      </c>
      <c r="B19" s="9">
        <f>SUMIFS('Payment Log'!F$9:F$68, 'Payment Log'!A$9:A$68, "&gt;="&amp;DATE(A19,1,1), 'Payment Log'!A$9:A$68, "&lt;"&amp;DATE(A19+1,1,1))</f>
        <v/>
      </c>
      <c r="C19" s="25">
        <f>COUNTIFS('Payment Log'!A$9:A$68, "&gt;="&amp;DATE(A19,1,1), 'Payment Log'!A$9:A$68, "&lt;"&amp;DATE(A19+1,1,1))</f>
        <v/>
      </c>
      <c r="D19" s="9">
        <f>IF(C19=0, 0, B19/C19)</f>
        <v/>
      </c>
      <c r="E19" s="10">
        <f>IF(B18=0, 0, (B19-B18)/B18)</f>
        <v/>
      </c>
    </row>
    <row r="20">
      <c r="A20" s="11" t="n">
        <v>2029</v>
      </c>
      <c r="B20" s="13">
        <f>SUMIFS('Payment Log'!F$9:F$68, 'Payment Log'!A$9:A$68, "&gt;="&amp;DATE(A20,1,1), 'Payment Log'!A$9:A$68, "&lt;"&amp;DATE(A20+1,1,1))</f>
        <v/>
      </c>
      <c r="C20" s="26">
        <f>COUNTIFS('Payment Log'!A$9:A$68, "&gt;="&amp;DATE(A20,1,1), 'Payment Log'!A$9:A$68, "&lt;"&amp;DATE(A20+1,1,1))</f>
        <v/>
      </c>
      <c r="D20" s="13">
        <f>IF(C20=0, 0, B20/C20)</f>
        <v/>
      </c>
      <c r="E20" s="14">
        <f>IF(B19=0, 0, (B20-B19)/B19)</f>
        <v/>
      </c>
    </row>
    <row r="21"/>
    <row r="22"/>
    <row r="23">
      <c r="A23" s="4" t="inlineStr">
        <is>
          <t>CURRENT DIVIDEND METRICS</t>
        </is>
      </c>
    </row>
    <row r="24"/>
    <row r="25">
      <c r="A25" s="15" t="inlineStr">
        <is>
          <t>Current Annual Dividend Income:</t>
        </is>
      </c>
      <c r="B25" s="27">
        <f>'Dividend Holdings'!B35</f>
        <v/>
      </c>
    </row>
    <row r="26">
      <c r="A26" s="15" t="inlineStr">
        <is>
          <t>Monthly Dividend Income (Avg):</t>
        </is>
      </c>
      <c r="B26" s="27">
        <f>B25/12</f>
        <v/>
      </c>
    </row>
    <row r="27">
      <c r="A27" s="15" t="inlineStr">
        <is>
          <t>Dividend Yield on Portfolio:</t>
        </is>
      </c>
      <c r="B27" s="28">
        <f>'Dividend Holdings'!B36</f>
        <v/>
      </c>
    </row>
    <row r="28">
      <c r="A28" s="15" t="inlineStr">
        <is>
          <t>Total Reinvested Dividends:</t>
        </is>
      </c>
      <c r="B28" s="29">
        <f>'Payment Log'!B74</f>
        <v/>
      </c>
    </row>
    <row r="29">
      <c r="A29" s="15" t="inlineStr">
        <is>
          <t>Total Dividend Growth (%):</t>
        </is>
      </c>
      <c r="B29" s="28">
        <f>IF(B11=0,0,(B17-B11)/B11)</f>
        <v/>
      </c>
    </row>
    <row r="30"/>
    <row r="31">
      <c r="A31" s="4" t="inlineStr">
        <is>
          <t>DIVIDEND FREQUENCY BREAKDOWN</t>
        </is>
      </c>
    </row>
    <row r="32"/>
    <row r="33">
      <c r="A33" s="5" t="inlineStr">
        <is>
          <t>Frequency</t>
        </is>
      </c>
      <c r="B33" s="6" t="inlineStr">
        <is>
          <t># of Holdings</t>
        </is>
      </c>
      <c r="C33" s="6" t="inlineStr">
        <is>
          <t>Annual Payments</t>
        </is>
      </c>
      <c r="D33" s="6" t="inlineStr">
        <is>
          <t>Total Annual Income</t>
        </is>
      </c>
    </row>
    <row r="34"/>
    <row r="35">
      <c r="A35" s="7" t="inlineStr">
        <is>
          <t>Quarterly</t>
        </is>
      </c>
      <c r="B35" s="25">
        <f>COUNTIF('Dividend Holdings'!G$9:G$28, A35)</f>
        <v/>
      </c>
      <c r="C35" s="25" t="n">
        <v>4</v>
      </c>
      <c r="D35" s="9">
        <f>SUMIF('Dividend Holdings'!G$9:G$28, A35, 'Dividend Holdings'!H$9:H$28)</f>
        <v/>
      </c>
    </row>
    <row r="36">
      <c r="A36" s="11" t="inlineStr">
        <is>
          <t>Monthly</t>
        </is>
      </c>
      <c r="B36" s="26">
        <f>COUNTIF('Dividend Holdings'!G$9:G$28, A36)</f>
        <v/>
      </c>
      <c r="C36" s="26" t="n">
        <v>12</v>
      </c>
      <c r="D36" s="13">
        <f>SUMIF('Dividend Holdings'!G$9:G$28, A36, 'Dividend Holdings'!H$9:H$28)</f>
        <v/>
      </c>
    </row>
    <row r="37">
      <c r="A37" s="7" t="inlineStr">
        <is>
          <t>Semi-Annual</t>
        </is>
      </c>
      <c r="B37" s="25">
        <f>COUNTIF('Dividend Holdings'!G$9:G$28, A37)</f>
        <v/>
      </c>
      <c r="C37" s="25" t="n">
        <v>2</v>
      </c>
      <c r="D37" s="9">
        <f>SUMIF('Dividend Holdings'!G$9:G$28, A37, 'Dividend Holdings'!H$9:H$28)</f>
        <v/>
      </c>
    </row>
    <row r="38">
      <c r="A38" s="11" t="inlineStr">
        <is>
          <t>Annual</t>
        </is>
      </c>
      <c r="B38" s="26">
        <f>COUNTIF('Dividend Holdings'!G$9:G$28, A38)</f>
        <v/>
      </c>
      <c r="C38" s="26" t="n">
        <v>1</v>
      </c>
      <c r="D38" s="13">
        <f>SUMIF('Dividend Holdings'!G$9:G$28, A38, 'Dividend Holdings'!H$9:H$28)</f>
        <v/>
      </c>
    </row>
    <row r="39"/>
    <row r="40"/>
    <row r="41">
      <c r="A41" s="4" t="inlineStr">
        <is>
          <t>DIVIDEND INCOME PROJECTION</t>
        </is>
      </c>
    </row>
    <row r="42"/>
    <row r="43">
      <c r="A43" s="6" t="inlineStr">
        <is>
          <t>Year</t>
        </is>
      </c>
      <c r="B43" s="6" t="inlineStr">
        <is>
          <t>Projected Annual Income</t>
        </is>
      </c>
      <c r="C43" s="6" t="inlineStr">
        <is>
          <t>Projected Monthly Income</t>
        </is>
      </c>
      <c r="D43" s="5" t="inlineStr">
        <is>
          <t>Notes</t>
        </is>
      </c>
    </row>
    <row r="44"/>
    <row r="45">
      <c r="A45" s="30" t="n">
        <v>2026</v>
      </c>
      <c r="B45" s="9">
        <f>B$25 * (1.04 ^ (A45-2026))</f>
        <v/>
      </c>
      <c r="C45" s="9">
        <f>B45/12</f>
        <v/>
      </c>
      <c r="D45" s="7" t="inlineStr">
        <is>
          <t>Assuming 4% organically compounded organic yield growth</t>
        </is>
      </c>
    </row>
    <row r="46">
      <c r="A46" s="31" t="n">
        <v>2027</v>
      </c>
      <c r="B46" s="13">
        <f>B$25 * (1.04 ^ (A46-2026))</f>
        <v/>
      </c>
      <c r="C46" s="13">
        <f>B46/12</f>
        <v/>
      </c>
      <c r="D46" s="11" t="inlineStr"/>
    </row>
    <row r="47">
      <c r="A47" s="30" t="n">
        <v>2028</v>
      </c>
      <c r="B47" s="9">
        <f>B$25 * (1.04 ^ (A47-2026))</f>
        <v/>
      </c>
      <c r="C47" s="9">
        <f>B47/12</f>
        <v/>
      </c>
      <c r="D47" s="7" t="inlineStr"/>
    </row>
    <row r="48">
      <c r="A48" s="31" t="n">
        <v>2029</v>
      </c>
      <c r="B48" s="13">
        <f>B$25 * (1.04 ^ (A48-2026))</f>
        <v/>
      </c>
      <c r="C48" s="13">
        <f>B48/12</f>
        <v/>
      </c>
      <c r="D48" s="11" t="inlineStr"/>
    </row>
    <row r="49">
      <c r="A49" s="30" t="n">
        <v>2030</v>
      </c>
      <c r="B49" s="9">
        <f>B$25 * (1.04 ^ (A49-2026))</f>
        <v/>
      </c>
      <c r="C49" s="9">
        <f>B49/12</f>
        <v/>
      </c>
      <c r="D49" s="7" t="inlineStr"/>
    </row>
    <row r="50">
      <c r="A50" s="31" t="n">
        <v>2031</v>
      </c>
      <c r="B50" s="13">
        <f>B$25 * (1.04 ^ (A50-2026))</f>
        <v/>
      </c>
      <c r="C50" s="13">
        <f>B50/12</f>
        <v/>
      </c>
      <c r="D50" s="11" t="inlineStr"/>
    </row>
    <row r="51">
      <c r="A51" s="30" t="n">
        <v>2032</v>
      </c>
      <c r="B51" s="9">
        <f>B$25 * (1.04 ^ (A51-2026))</f>
        <v/>
      </c>
      <c r="C51" s="9">
        <f>B51/12</f>
        <v/>
      </c>
      <c r="D51" s="7" t="inlineStr"/>
    </row>
    <row r="52">
      <c r="A52" s="31" t="n">
        <v>2033</v>
      </c>
      <c r="B52" s="13">
        <f>B$25 * (1.04 ^ (A52-2026))</f>
        <v/>
      </c>
      <c r="C52" s="13">
        <f>B52/12</f>
        <v/>
      </c>
      <c r="D52" s="11" t="inlineStr"/>
    </row>
    <row r="53">
      <c r="A53" s="30" t="n">
        <v>2034</v>
      </c>
      <c r="B53" s="9">
        <f>B$25 * (1.04 ^ (A53-2026))</f>
        <v/>
      </c>
      <c r="C53" s="9">
        <f>B53/12</f>
        <v/>
      </c>
      <c r="D53" s="7" t="inlineStr"/>
    </row>
    <row r="54">
      <c r="A54" s="31" t="n">
        <v>2035</v>
      </c>
      <c r="B54" s="13">
        <f>B$25 * (1.04 ^ (A54-2026))</f>
        <v/>
      </c>
      <c r="C54" s="13">
        <f>B54/12</f>
        <v/>
      </c>
      <c r="D54" s="11" t="inlineStr"/>
    </row>
  </sheetData>
  <mergeCells count="8">
    <mergeCell ref="A2:E2"/>
    <mergeCell ref="A7:E7"/>
    <mergeCell ref="A41:E41"/>
    <mergeCell ref="A1:E1"/>
    <mergeCell ref="A5:E5"/>
    <mergeCell ref="A23:E23"/>
    <mergeCell ref="A31:E31"/>
    <mergeCell ref="A3:E3"/>
  </mergeCells>
  <conditionalFormatting sqref="E12:E20">
    <cfRule type="cellIs" priority="1" operator="greaterThan" dxfId="0">
      <formula>0</formula>
    </cfRule>
    <cfRule type="cellIs" priority="2" operator="lessThan" dxfId="2">
      <formula>0</formula>
    </cfRule>
  </conditionalFormatting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2026-06-26T17:07:19Z</dcterms:created>
  <dcterms:modified xmlns:dcterms="http://purl.org/dc/terms/" xmlns:xsi="http://www.w3.org/2001/XMLSchema-instance" xsi:type="dcterms:W3CDTF">2026-06-26T17:07:19Z</dcterms:modified>
</cp:coreProperties>
</file>