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rget Allocation" sheetId="1" state="visible" r:id="rId1"/>
    <sheet xmlns:r="http://schemas.openxmlformats.org/officeDocument/2006/relationships" name="Current Holdings" sheetId="2" state="visible" r:id="rId2"/>
    <sheet xmlns:r="http://schemas.openxmlformats.org/officeDocument/2006/relationships" name="Rebalancing Guid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  <font>
      <name val="Calibri"/>
      <i val="1"/>
      <color rgb="00111827"/>
      <sz val="11"/>
    </font>
  </fonts>
  <fills count="8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  <fill>
      <patternFill patternType="solid">
        <fgColor rgb="00FFFFFF"/>
        <bgColor rgb="00FFFFFF"/>
      </patternFill>
    </fill>
    <fill>
      <patternFill patternType="solid">
        <fgColor rgb="00374151"/>
        <bgColor rgb="0037415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5" fillId="0" borderId="0" pivotButton="0" quotePrefix="0" xfId="0"/>
    <xf numFmtId="0" fontId="7" fillId="0" borderId="0" pivotButton="0" quotePrefix="0" xfId="0"/>
    <xf numFmtId="0" fontId="5" fillId="4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center" vertical="center"/>
    </xf>
    <xf numFmtId="0" fontId="6" fillId="4" borderId="1" pivotButton="0" quotePrefix="0" xfId="0"/>
    <xf numFmtId="165" fontId="6" fillId="4" borderId="1" pivotButton="0" quotePrefix="0" xfId="0"/>
    <xf numFmtId="165" fontId="6" fillId="5" borderId="1" pivotButton="0" quotePrefix="0" xfId="0"/>
    <xf numFmtId="164" fontId="6" fillId="4" borderId="1" pivotButton="0" quotePrefix="0" xfId="0"/>
    <xf numFmtId="0" fontId="6" fillId="6" borderId="1" pivotButton="0" quotePrefix="0" xfId="0"/>
    <xf numFmtId="165" fontId="6" fillId="6" borderId="1" pivotButton="0" quotePrefix="0" xfId="0"/>
    <xf numFmtId="164" fontId="6" fillId="6" borderId="1" pivotButton="0" quotePrefix="0" xfId="0"/>
    <xf numFmtId="0" fontId="4" fillId="7" borderId="0" pivotButton="0" quotePrefix="0" xfId="0"/>
    <xf numFmtId="165" fontId="4" fillId="7" borderId="0" pivotButton="0" quotePrefix="0" xfId="0"/>
    <xf numFmtId="164" fontId="4" fillId="7" borderId="0" pivotButton="0" quotePrefix="0" xfId="0"/>
    <xf numFmtId="3" fontId="6" fillId="4" borderId="1" pivotButton="0" quotePrefix="0" xfId="0"/>
    <xf numFmtId="3" fontId="6" fillId="6" borderId="1" pivotButton="0" quotePrefix="0" xfId="0"/>
    <xf numFmtId="0" fontId="0" fillId="7" borderId="0" pivotButton="0" quotePrefix="0" xfId="0"/>
  </cellXfs>
  <cellStyles count="1">
    <cellStyle name="Normal" xfId="0" builtinId="0" hidden="0"/>
  </cellStyles>
  <dxfs count="2"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Target Asset Allocation Profile</a:t>
            </a:r>
          </a:p>
        </rich>
      </tx>
    </title>
    <plotArea>
      <pieChart>
        <varyColors val="1"/>
        <ser>
          <idx val="0"/>
          <order val="0"/>
          <tx>
            <strRef>
              <f>'Target Allocation'!E16</f>
            </strRef>
          </tx>
          <spPr>
            <a:ln xmlns:a="http://schemas.openxmlformats.org/drawingml/2006/main">
              <a:prstDash val="solid"/>
            </a:ln>
          </spPr>
          <cat>
            <numRef>
              <f>'Target Allocation'!$A$18:$A$22</f>
            </numRef>
          </cat>
          <val>
            <numRef>
              <f>'Target Allocation'!$E$17:$E$22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Target Allocation vs. Current Holding Percentages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'Rebalancing Guide'!D7</f>
            </strRef>
          </tx>
          <spPr>
            <a:ln xmlns:a="http://schemas.openxmlformats.org/drawingml/2006/main">
              <a:prstDash val="solid"/>
            </a:ln>
          </spPr>
          <cat>
            <numRef>
              <f>'Rebalancing Guide'!$A$8:$A$12</f>
            </numRef>
          </cat>
          <val>
            <numRef>
              <f>'Rebalancing Guide'!$D$8:$D$12</f>
            </numRef>
          </val>
        </ser>
        <ser>
          <idx val="1"/>
          <order val="1"/>
          <tx>
            <strRef>
              <f>'Rebalancing Guide'!E7</f>
            </strRef>
          </tx>
          <spPr>
            <a:ln xmlns:a="http://schemas.openxmlformats.org/drawingml/2006/main">
              <a:prstDash val="solid"/>
            </a:ln>
          </spPr>
          <cat>
            <numRef>
              <f>'Rebalancing Guide'!$A$8:$A$12</f>
            </numRef>
          </cat>
          <val>
            <numRef>
              <f>'Rebalancing Guide'!$E$8:$E$12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15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F23"/>
  <sheetViews>
    <sheetView workbookViewId="0">
      <selection activeCell="A1" sqref="A1"/>
    </sheetView>
  </sheetViews>
  <sheetFormatPr baseColWidth="8" defaultRowHeight="15"/>
  <cols>
    <col width="59" customWidth="1" min="1" max="1"/>
    <col width="20" customWidth="1" min="2" max="2"/>
    <col width="16" customWidth="1" min="3" max="3"/>
    <col width="18" customWidth="1" min="4" max="4"/>
    <col width="19" customWidth="1" min="5" max="5"/>
    <col width="21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ASSET ALLOCATION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YOUR INVESTMENT PROFILE</t>
        </is>
      </c>
    </row>
    <row r="6"/>
    <row r="7">
      <c r="A7" s="5" t="inlineStr">
        <is>
          <t>Age:</t>
        </is>
      </c>
      <c r="B7" s="6" t="n">
        <v>35</v>
      </c>
    </row>
    <row r="8">
      <c r="A8" s="5" t="inlineStr">
        <is>
          <t>Years to Retirement:</t>
        </is>
      </c>
      <c r="B8" s="6" t="n">
        <v>30</v>
      </c>
    </row>
    <row r="9">
      <c r="A9" s="5" t="inlineStr">
        <is>
          <t>Risk Tolerance:</t>
        </is>
      </c>
      <c r="B9" s="6" t="inlineStr">
        <is>
          <t>Moderate</t>
        </is>
      </c>
    </row>
    <row r="10">
      <c r="A10" s="5" t="inlineStr">
        <is>
          <t>Total Portfolio Value:</t>
        </is>
      </c>
      <c r="B10" s="7">
        <f>'Rebalancing Guide'!D13</f>
        <v/>
      </c>
    </row>
    <row r="11"/>
    <row r="12">
      <c r="A12" s="4" t="inlineStr">
        <is>
          <t>RECOMMENDED TARGET ALLOCATION</t>
        </is>
      </c>
    </row>
    <row r="13"/>
    <row r="14">
      <c r="A14" s="8" t="inlineStr">
        <is>
          <t>Based on your profile, here's a recommended allocation:</t>
        </is>
      </c>
    </row>
    <row r="15"/>
    <row r="16">
      <c r="A16" s="9" t="inlineStr">
        <is>
          <t>Asset Class</t>
        </is>
      </c>
      <c r="B16" s="10" t="inlineStr">
        <is>
          <t>Conservative (%)</t>
        </is>
      </c>
      <c r="C16" s="10" t="inlineStr">
        <is>
          <t>Moderate (%)</t>
        </is>
      </c>
      <c r="D16" s="10" t="inlineStr">
        <is>
          <t>Aggressive (%)</t>
        </is>
      </c>
      <c r="E16" s="10" t="inlineStr">
        <is>
          <t>Your Target (%)</t>
        </is>
      </c>
      <c r="F16" s="10" t="inlineStr">
        <is>
          <t>Target Amount ($)</t>
        </is>
      </c>
    </row>
    <row r="17"/>
    <row r="18">
      <c r="A18" s="11" t="inlineStr">
        <is>
          <t>Stocks (Equities)</t>
        </is>
      </c>
      <c r="B18" s="12" t="n">
        <v>0.4</v>
      </c>
      <c r="C18" s="12" t="n">
        <v>0.6</v>
      </c>
      <c r="D18" s="12" t="n">
        <v>0.8</v>
      </c>
      <c r="E18" s="13">
        <f>IF($B$9="Conservative", B18, IF($B$9="Moderate", C18, D18))</f>
        <v/>
      </c>
      <c r="F18" s="14">
        <f>E18*$B$10</f>
        <v/>
      </c>
    </row>
    <row r="19">
      <c r="A19" s="15" t="inlineStr">
        <is>
          <t>Bonds (Fixed Income)</t>
        </is>
      </c>
      <c r="B19" s="16" t="n">
        <v>0.5</v>
      </c>
      <c r="C19" s="16" t="n">
        <v>0.3</v>
      </c>
      <c r="D19" s="16" t="n">
        <v>0.1</v>
      </c>
      <c r="E19" s="13">
        <f>IF($B$9="Conservative", B19, IF($B$9="Moderate", C19, D19))</f>
        <v/>
      </c>
      <c r="F19" s="17">
        <f>E19*$B$10</f>
        <v/>
      </c>
    </row>
    <row r="20">
      <c r="A20" s="11" t="inlineStr">
        <is>
          <t>Real Estate (REITs)</t>
        </is>
      </c>
      <c r="B20" s="12" t="n">
        <v>0.05</v>
      </c>
      <c r="C20" s="12" t="n">
        <v>0.05</v>
      </c>
      <c r="D20" s="12" t="n">
        <v>0.05</v>
      </c>
      <c r="E20" s="13">
        <f>IF($B$9="Conservative", B20, IF($B$9="Moderate", C20, D20))</f>
        <v/>
      </c>
      <c r="F20" s="14">
        <f>E20*$B$10</f>
        <v/>
      </c>
    </row>
    <row r="21">
      <c r="A21" s="15" t="inlineStr">
        <is>
          <t>Cash/Money Market</t>
        </is>
      </c>
      <c r="B21" s="16" t="n">
        <v>0.05</v>
      </c>
      <c r="C21" s="16" t="n">
        <v>0.04</v>
      </c>
      <c r="D21" s="16" t="n">
        <v>0.03</v>
      </c>
      <c r="E21" s="13">
        <f>IF($B$9="Conservative", B21, IF($B$9="Moderate", C21, D21))</f>
        <v/>
      </c>
      <c r="F21" s="17">
        <f>E21*$B$10</f>
        <v/>
      </c>
    </row>
    <row r="22">
      <c r="A22" s="11" t="inlineStr">
        <is>
          <t>Commodities/Alternatives</t>
        </is>
      </c>
      <c r="B22" s="12" t="n">
        <v>0</v>
      </c>
      <c r="C22" s="12" t="n">
        <v>0.01</v>
      </c>
      <c r="D22" s="12" t="n">
        <v>0.02</v>
      </c>
      <c r="E22" s="13">
        <f>IF($B$9="Conservative", B22, IF($B$9="Moderate", C22, D22))</f>
        <v/>
      </c>
      <c r="F22" s="14">
        <f>E22*$B$10</f>
        <v/>
      </c>
    </row>
    <row r="23">
      <c r="A23" s="18" t="inlineStr">
        <is>
          <t>Total</t>
        </is>
      </c>
      <c r="B23" s="19">
        <f>SUM(B18:B22)</f>
        <v/>
      </c>
      <c r="C23" s="19">
        <f>SUM(C18:C22)</f>
        <v/>
      </c>
      <c r="D23" s="19">
        <f>SUM(D18:D22)</f>
        <v/>
      </c>
      <c r="E23" s="19">
        <f>SUM(E18:E22)</f>
        <v/>
      </c>
      <c r="F23" s="20">
        <f>SUM(F18:F22)</f>
        <v/>
      </c>
    </row>
  </sheetData>
  <mergeCells count="6">
    <mergeCell ref="A2:F2"/>
    <mergeCell ref="A14:F14"/>
    <mergeCell ref="A1:F1"/>
    <mergeCell ref="A5:F5"/>
    <mergeCell ref="A12:F12"/>
    <mergeCell ref="A3:F3"/>
  </mergeCells>
  <dataValidations count="1">
    <dataValidation sqref="B9" showDropDown="0" showInputMessage="0" showErrorMessage="0" allowBlank="1" type="list">
      <formula1>"Conservative,Moderate,Aggressive"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F3131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28" customWidth="1" min="3" max="3"/>
    <col width="18" customWidth="1" min="4" max="4"/>
    <col width="19" customWidth="1" min="5" max="5"/>
    <col width="21" customWidth="1" min="6" max="6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ASSET ALLOCATION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CURRENT INVESTMENT HOLDINGS</t>
        </is>
      </c>
    </row>
    <row r="6"/>
    <row r="7" ht="20" customHeight="1">
      <c r="A7" s="9" t="inlineStr">
        <is>
          <t>Holding/Fund Name</t>
        </is>
      </c>
      <c r="B7" s="10" t="inlineStr">
        <is>
          <t>Ticker</t>
        </is>
      </c>
      <c r="C7" s="10" t="inlineStr">
        <is>
          <t>Asset Class</t>
        </is>
      </c>
      <c r="D7" s="10" t="inlineStr">
        <is>
          <t>Current Shares</t>
        </is>
      </c>
      <c r="E7" s="10" t="inlineStr">
        <is>
          <t>Price per Share</t>
        </is>
      </c>
      <c r="F7" s="10" t="inlineStr">
        <is>
          <t>Current Value ($)</t>
        </is>
      </c>
    </row>
    <row r="8">
      <c r="A8" s="11" t="inlineStr">
        <is>
          <t>Vanguard Total Stock Market</t>
        </is>
      </c>
      <c r="B8" s="11" t="inlineStr">
        <is>
          <t>VTI</t>
        </is>
      </c>
      <c r="C8" s="11" t="inlineStr">
        <is>
          <t>Stocks (Equities)</t>
        </is>
      </c>
      <c r="D8" s="21" t="n">
        <v>220</v>
      </c>
      <c r="E8" s="14" t="n">
        <v>260.5</v>
      </c>
      <c r="F8" s="14">
        <f>D8*E8</f>
        <v/>
      </c>
    </row>
    <row r="9">
      <c r="A9" s="15" t="inlineStr">
        <is>
          <t>iShares Core S&amp;P 500 ETF</t>
        </is>
      </c>
      <c r="B9" s="15" t="inlineStr">
        <is>
          <t>IVV</t>
        </is>
      </c>
      <c r="C9" s="15" t="inlineStr">
        <is>
          <t>Stocks (Equities)</t>
        </is>
      </c>
      <c r="D9" s="22" t="n">
        <v>45</v>
      </c>
      <c r="E9" s="17" t="n">
        <v>510.25</v>
      </c>
      <c r="F9" s="17">
        <f>D9*E9</f>
        <v/>
      </c>
    </row>
    <row r="10">
      <c r="A10" s="11" t="inlineStr">
        <is>
          <t>Vanguard Total Bond Market</t>
        </is>
      </c>
      <c r="B10" s="11" t="inlineStr">
        <is>
          <t>BND</t>
        </is>
      </c>
      <c r="C10" s="11" t="inlineStr">
        <is>
          <t>Bonds (Fixed Income)</t>
        </is>
      </c>
      <c r="D10" s="21" t="n">
        <v>350</v>
      </c>
      <c r="E10" s="14" t="n">
        <v>72.8</v>
      </c>
      <c r="F10" s="14">
        <f>D10*E10</f>
        <v/>
      </c>
    </row>
    <row r="11">
      <c r="A11" s="15" t="inlineStr">
        <is>
          <t>iShares US Medical Devices</t>
        </is>
      </c>
      <c r="B11" s="15" t="inlineStr">
        <is>
          <t>IHI</t>
        </is>
      </c>
      <c r="C11" s="15" t="inlineStr">
        <is>
          <t>Stocks (Equities)</t>
        </is>
      </c>
      <c r="D11" s="22" t="n">
        <v>60</v>
      </c>
      <c r="E11" s="17" t="n">
        <v>52.4</v>
      </c>
      <c r="F11" s="17">
        <f>D11*E11</f>
        <v/>
      </c>
    </row>
    <row r="12">
      <c r="A12" s="11" t="inlineStr">
        <is>
          <t>Vanguard Real Estate ETF</t>
        </is>
      </c>
      <c r="B12" s="11" t="inlineStr">
        <is>
          <t>VNQ</t>
        </is>
      </c>
      <c r="C12" s="11" t="inlineStr">
        <is>
          <t>Real Estate (REITs)</t>
        </is>
      </c>
      <c r="D12" s="21" t="n">
        <v>85</v>
      </c>
      <c r="E12" s="14" t="n">
        <v>82.09999999999999</v>
      </c>
      <c r="F12" s="14">
        <f>D12*E12</f>
        <v/>
      </c>
    </row>
    <row r="13">
      <c r="A13" s="15" t="inlineStr">
        <is>
          <t>Schwab Short-Term US Treasury</t>
        </is>
      </c>
      <c r="B13" s="15" t="inlineStr">
        <is>
          <t>SCHO</t>
        </is>
      </c>
      <c r="C13" s="15" t="inlineStr">
        <is>
          <t>Bonds (Fixed Income)</t>
        </is>
      </c>
      <c r="D13" s="22" t="n">
        <v>150</v>
      </c>
      <c r="E13" s="17" t="n">
        <v>48.9</v>
      </c>
      <c r="F13" s="17">
        <f>D13*E13</f>
        <v/>
      </c>
    </row>
    <row r="14">
      <c r="A14" s="11" t="inlineStr">
        <is>
          <t>High Yield Cash Savings</t>
        </is>
      </c>
      <c r="B14" s="11" t="inlineStr">
        <is>
          <t>CASH</t>
        </is>
      </c>
      <c r="C14" s="11" t="inlineStr">
        <is>
          <t>Cash/Money Market</t>
        </is>
      </c>
      <c r="D14" s="21" t="n">
        <v>5200</v>
      </c>
      <c r="E14" s="14" t="n">
        <v>1</v>
      </c>
      <c r="F14" s="14">
        <f>D14*E14</f>
        <v/>
      </c>
    </row>
    <row r="15">
      <c r="A15" s="15" t="inlineStr">
        <is>
          <t>SPDR Gold Shares ETF</t>
        </is>
      </c>
      <c r="B15" s="15" t="inlineStr">
        <is>
          <t>GLD</t>
        </is>
      </c>
      <c r="C15" s="15" t="inlineStr">
        <is>
          <t>Commodities/Alternatives</t>
        </is>
      </c>
      <c r="D15" s="22" t="n">
        <v>12</v>
      </c>
      <c r="E15" s="17" t="n">
        <v>215.4</v>
      </c>
      <c r="F15" s="17">
        <f>D15*E15</f>
        <v/>
      </c>
    </row>
    <row r="16">
      <c r="A16" s="11" t="inlineStr"/>
      <c r="B16" s="11" t="inlineStr"/>
      <c r="C16" s="11" t="inlineStr"/>
      <c r="D16" s="11" t="inlineStr"/>
      <c r="E16" s="14" t="inlineStr"/>
      <c r="F16" s="14">
        <f>D16*E16</f>
        <v/>
      </c>
    </row>
    <row r="17">
      <c r="A17" s="15" t="inlineStr"/>
      <c r="B17" s="15" t="inlineStr"/>
      <c r="C17" s="15" t="inlineStr"/>
      <c r="D17" s="15" t="inlineStr"/>
      <c r="E17" s="17" t="inlineStr"/>
      <c r="F17" s="17">
        <f>D17*E17</f>
        <v/>
      </c>
    </row>
    <row r="18">
      <c r="A18" s="11" t="inlineStr"/>
      <c r="B18" s="11" t="inlineStr"/>
      <c r="C18" s="11" t="inlineStr"/>
      <c r="D18" s="11" t="inlineStr"/>
      <c r="E18" s="14" t="inlineStr"/>
      <c r="F18" s="14">
        <f>D18*E18</f>
        <v/>
      </c>
    </row>
    <row r="19">
      <c r="A19" s="15" t="inlineStr"/>
      <c r="B19" s="15" t="inlineStr"/>
      <c r="C19" s="15" t="inlineStr"/>
      <c r="D19" s="15" t="inlineStr"/>
      <c r="E19" s="17" t="inlineStr"/>
      <c r="F19" s="17">
        <f>D19*E19</f>
        <v/>
      </c>
    </row>
    <row r="20">
      <c r="A20" s="11" t="inlineStr"/>
      <c r="B20" s="11" t="inlineStr"/>
      <c r="C20" s="11" t="inlineStr"/>
      <c r="D20" s="11" t="inlineStr"/>
      <c r="E20" s="14" t="inlineStr"/>
      <c r="F20" s="14">
        <f>D20*E20</f>
        <v/>
      </c>
    </row>
    <row r="21">
      <c r="A21" s="15" t="inlineStr"/>
      <c r="B21" s="15" t="inlineStr"/>
      <c r="C21" s="15" t="inlineStr"/>
      <c r="D21" s="15" t="inlineStr"/>
      <c r="E21" s="17" t="inlineStr"/>
      <c r="F21" s="17">
        <f>D21*E21</f>
        <v/>
      </c>
    </row>
    <row r="22">
      <c r="A22" s="11" t="inlineStr"/>
      <c r="B22" s="11" t="inlineStr"/>
      <c r="C22" s="11" t="inlineStr"/>
      <c r="D22" s="11" t="inlineStr"/>
      <c r="E22" s="14" t="inlineStr"/>
      <c r="F22" s="14">
        <f>D22*E22</f>
        <v/>
      </c>
    </row>
    <row r="23">
      <c r="A23" s="15" t="inlineStr"/>
      <c r="B23" s="15" t="inlineStr"/>
      <c r="C23" s="15" t="inlineStr"/>
      <c r="D23" s="15" t="inlineStr"/>
      <c r="E23" s="17" t="inlineStr"/>
      <c r="F23" s="17">
        <f>D23*E23</f>
        <v/>
      </c>
    </row>
    <row r="24">
      <c r="A24" s="11" t="inlineStr"/>
      <c r="B24" s="11" t="inlineStr"/>
      <c r="C24" s="11" t="inlineStr"/>
      <c r="D24" s="11" t="inlineStr"/>
      <c r="E24" s="14" t="inlineStr"/>
      <c r="F24" s="14">
        <f>D24*E24</f>
        <v/>
      </c>
    </row>
    <row r="25">
      <c r="A25" s="15" t="inlineStr"/>
      <c r="B25" s="15" t="inlineStr"/>
      <c r="C25" s="15" t="inlineStr"/>
      <c r="D25" s="15" t="inlineStr"/>
      <c r="E25" s="17" t="inlineStr"/>
      <c r="F25" s="17">
        <f>D25*E25</f>
        <v/>
      </c>
    </row>
    <row r="26">
      <c r="A26" s="11" t="inlineStr"/>
      <c r="B26" s="11" t="inlineStr"/>
      <c r="C26" s="11" t="inlineStr"/>
      <c r="D26" s="11" t="inlineStr"/>
      <c r="E26" s="14" t="inlineStr"/>
      <c r="F26" s="14">
        <f>D26*E26</f>
        <v/>
      </c>
    </row>
    <row r="27">
      <c r="A27" s="15" t="inlineStr"/>
      <c r="B27" s="15" t="inlineStr"/>
      <c r="C27" s="15" t="inlineStr"/>
      <c r="D27" s="15" t="inlineStr"/>
      <c r="E27" s="17" t="inlineStr"/>
      <c r="F27" s="17">
        <f>D27*E27</f>
        <v/>
      </c>
    </row>
    <row r="28">
      <c r="A28" s="11" t="inlineStr"/>
      <c r="B28" s="11" t="inlineStr"/>
      <c r="C28" s="11" t="inlineStr"/>
      <c r="D28" s="11" t="inlineStr"/>
      <c r="E28" s="14" t="inlineStr"/>
      <c r="F28" s="14">
        <f>D28*E28</f>
        <v/>
      </c>
    </row>
    <row r="29">
      <c r="A29" s="15" t="inlineStr"/>
      <c r="B29" s="15" t="inlineStr"/>
      <c r="C29" s="15" t="inlineStr"/>
      <c r="D29" s="15" t="inlineStr"/>
      <c r="E29" s="17" t="inlineStr"/>
      <c r="F29" s="17">
        <f>D29*E29</f>
        <v/>
      </c>
    </row>
    <row r="30"/>
    <row r="31">
      <c r="A31" s="18" t="inlineStr">
        <is>
          <t>Total Current Value</t>
        </is>
      </c>
      <c r="F31" s="20">
        <f>SUM(F8:F29)</f>
        <v/>
      </c>
    </row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>
      <c r="B3131" s="23" t="n"/>
      <c r="C3131" s="23" t="n"/>
      <c r="D3131" s="23" t="n"/>
      <c r="E3131" s="23" t="n"/>
    </row>
  </sheetData>
  <mergeCells count="4">
    <mergeCell ref="A3:F3"/>
    <mergeCell ref="A2:F2"/>
    <mergeCell ref="A1:F1"/>
    <mergeCell ref="A5:F5"/>
  </mergeCells>
  <dataValidations count="1">
    <dataValidation sqref="C8:C29" showDropDown="0" showInputMessage="0" showErrorMessage="0" allowBlank="1" type="list">
      <formula1>"Stocks (Equities),Bonds (Fixed Income),Real Estate (REITs),Cash/Money Market,Commodities/Alternatives"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20" customWidth="1" min="3" max="3"/>
    <col width="21" customWidth="1" min="4" max="4"/>
    <col width="15" customWidth="1" min="5" max="5"/>
    <col width="16" customWidth="1" min="6" max="6"/>
    <col width="22" customWidth="1" min="7" max="7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ASSET ALLOCATION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PORTFOLIO REBALANCING GUIDE</t>
        </is>
      </c>
    </row>
    <row r="6"/>
    <row r="7" ht="20" customHeight="1">
      <c r="A7" s="9" t="inlineStr">
        <is>
          <t>Asset Class</t>
        </is>
      </c>
      <c r="B7" s="10" t="inlineStr">
        <is>
          <t>Target (%)</t>
        </is>
      </c>
      <c r="C7" s="10" t="inlineStr">
        <is>
          <t>Target Value ($)</t>
        </is>
      </c>
      <c r="D7" s="10" t="inlineStr">
        <is>
          <t>Current Value ($)</t>
        </is>
      </c>
      <c r="E7" s="10" t="inlineStr">
        <is>
          <t>Current (%)</t>
        </is>
      </c>
      <c r="F7" s="10" t="inlineStr">
        <is>
          <t>Variance (%)</t>
        </is>
      </c>
      <c r="G7" s="10" t="inlineStr">
        <is>
          <t>Action / Trade ($)</t>
        </is>
      </c>
    </row>
    <row r="8">
      <c r="A8" s="11" t="inlineStr">
        <is>
          <t>Stocks (Equities)</t>
        </is>
      </c>
      <c r="B8" s="12">
        <f>'Target Allocation'!E18</f>
        <v/>
      </c>
      <c r="C8" s="14">
        <f>'Target Allocation'!F18</f>
        <v/>
      </c>
      <c r="D8" s="14">
        <f>SUMIF('Current Holdings'!C$8:C$29, A8, 'Current Holdings'!F$8:F$29)</f>
        <v/>
      </c>
      <c r="E8" s="12">
        <f>IF($D$13=0, 0, D8/$D$13)</f>
        <v/>
      </c>
      <c r="F8" s="12">
        <f>E8-B8</f>
        <v/>
      </c>
      <c r="G8" s="14">
        <f>C8-D8</f>
        <v/>
      </c>
    </row>
    <row r="9">
      <c r="A9" s="15" t="inlineStr">
        <is>
          <t>Bonds (Fixed Income)</t>
        </is>
      </c>
      <c r="B9" s="16">
        <f>'Target Allocation'!E19</f>
        <v/>
      </c>
      <c r="C9" s="17">
        <f>'Target Allocation'!F19</f>
        <v/>
      </c>
      <c r="D9" s="17">
        <f>SUMIF('Current Holdings'!C$8:C$29, A9, 'Current Holdings'!F$8:F$29)</f>
        <v/>
      </c>
      <c r="E9" s="16">
        <f>IF($D$13=0, 0, D9/$D$13)</f>
        <v/>
      </c>
      <c r="F9" s="16">
        <f>E9-B9</f>
        <v/>
      </c>
      <c r="G9" s="17">
        <f>C9-D9</f>
        <v/>
      </c>
    </row>
    <row r="10">
      <c r="A10" s="11" t="inlineStr">
        <is>
          <t>Real Estate (REITs)</t>
        </is>
      </c>
      <c r="B10" s="12">
        <f>'Target Allocation'!E20</f>
        <v/>
      </c>
      <c r="C10" s="14">
        <f>'Target Allocation'!F20</f>
        <v/>
      </c>
      <c r="D10" s="14">
        <f>SUMIF('Current Holdings'!C$8:C$29, A10, 'Current Holdings'!F$8:F$29)</f>
        <v/>
      </c>
      <c r="E10" s="12">
        <f>IF($D$13=0, 0, D10/$D$13)</f>
        <v/>
      </c>
      <c r="F10" s="12">
        <f>E10-B10</f>
        <v/>
      </c>
      <c r="G10" s="14">
        <f>C10-D10</f>
        <v/>
      </c>
    </row>
    <row r="11">
      <c r="A11" s="15" t="inlineStr">
        <is>
          <t>Cash/Money Market</t>
        </is>
      </c>
      <c r="B11" s="16">
        <f>'Target Allocation'!E21</f>
        <v/>
      </c>
      <c r="C11" s="17">
        <f>'Target Allocation'!F21</f>
        <v/>
      </c>
      <c r="D11" s="17">
        <f>SUMIF('Current Holdings'!C$8:C$29, A11, 'Current Holdings'!F$8:F$29)</f>
        <v/>
      </c>
      <c r="E11" s="16">
        <f>IF($D$13=0, 0, D11/$D$13)</f>
        <v/>
      </c>
      <c r="F11" s="16">
        <f>E11-B11</f>
        <v/>
      </c>
      <c r="G11" s="17">
        <f>C11-D11</f>
        <v/>
      </c>
    </row>
    <row r="12">
      <c r="A12" s="11" t="inlineStr">
        <is>
          <t>Commodities/Alternatives</t>
        </is>
      </c>
      <c r="B12" s="12">
        <f>'Target Allocation'!E22</f>
        <v/>
      </c>
      <c r="C12" s="14">
        <f>'Target Allocation'!F22</f>
        <v/>
      </c>
      <c r="D12" s="14">
        <f>SUMIF('Current Holdings'!C$8:C$29, A12, 'Current Holdings'!F$8:F$29)</f>
        <v/>
      </c>
      <c r="E12" s="12">
        <f>IF($D$13=0, 0, D12/$D$13)</f>
        <v/>
      </c>
      <c r="F12" s="12">
        <f>E12-B12</f>
        <v/>
      </c>
      <c r="G12" s="14">
        <f>C12-D12</f>
        <v/>
      </c>
    </row>
    <row r="13">
      <c r="A13" s="18" t="inlineStr">
        <is>
          <t>Total</t>
        </is>
      </c>
      <c r="B13" s="19">
        <f>SUM(B8:B12)</f>
        <v/>
      </c>
      <c r="C13" s="20">
        <f>SUM(C8:C12)</f>
        <v/>
      </c>
      <c r="D13" s="20">
        <f>SUM(D8:D12)</f>
        <v/>
      </c>
      <c r="E13" s="19">
        <f>SUM(E8:E12)</f>
        <v/>
      </c>
      <c r="F13" s="19">
        <f>SUM(F8:F12)</f>
        <v/>
      </c>
      <c r="G13" s="20">
        <f>SUM(G8:G12)</f>
        <v/>
      </c>
    </row>
  </sheetData>
  <mergeCells count="4">
    <mergeCell ref="A3:G3"/>
    <mergeCell ref="A2:G2"/>
    <mergeCell ref="A1:G1"/>
    <mergeCell ref="A5:G5"/>
  </mergeCells>
  <conditionalFormatting sqref="F8:F12">
    <cfRule type="cellIs" priority="1" operator="greaterThan" dxfId="0">
      <formula>0.05</formula>
    </cfRule>
    <cfRule type="cellIs" priority="2" operator="lessThan" dxfId="0">
      <formula>-0.05</formula>
    </cfRule>
  </conditionalFormatting>
  <conditionalFormatting sqref="G8:G12">
    <cfRule type="cellIs" priority="3" operator="greaterThan" dxfId="1">
      <formula>0</formula>
    </cfRule>
    <cfRule type="cellIs" priority="4" operator="lessThan" dxfId="0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2026-06-26T17:11:53Z</dcterms:created>
  <dcterms:modified xmlns:dcterms="http://purl.org/dc/terms/" xmlns:xsi="http://www.w3.org/2001/XMLSchema-instance" xsi:type="dcterms:W3CDTF">2026-06-26T17:11:53Z</dcterms:modified>
</cp:coreProperties>
</file>